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liticas6\Desktop\Documentos SERVIR\2015 y 2016\Publicaciones\Cuadros de estudios para publicar\Informe GL Principales hallazgos\"/>
    </mc:Choice>
  </mc:AlternateContent>
  <bookViews>
    <workbookView xWindow="0" yWindow="0" windowWidth="28800" windowHeight="12045" tabRatio="887"/>
  </bookViews>
  <sheets>
    <sheet name="Índice" sheetId="65" r:id="rId1"/>
    <sheet name="Información recogida" sheetId="39" r:id="rId2"/>
    <sheet name="Personas según contratación" sheetId="4" r:id="rId3"/>
    <sheet name="Personas según ámb. y contrat." sheetId="6" r:id="rId4"/>
    <sheet name="Personas según natura. órgano" sheetId="30" r:id="rId5"/>
    <sheet name="Personas según sexo y contrata." sheetId="5" r:id="rId6"/>
    <sheet name="Ingreso mensual según contratac" sheetId="55" r:id="rId7"/>
    <sheet name="Ingreso promedio según sexo" sheetId="28" r:id="rId8"/>
    <sheet name="Personas según edad y sexo" sheetId="15" r:id="rId9"/>
    <sheet name="Edad según contratación" sheetId="16" r:id="rId10"/>
    <sheet name="Edad según natura. órgano" sheetId="17" r:id="rId11"/>
    <sheet name="Personas según sexo y estudios" sheetId="19" r:id="rId12"/>
    <sheet name="Persona por estudio y nat. org." sheetId="59" r:id="rId13"/>
    <sheet name="Personas según posgrado" sheetId="20" r:id="rId14"/>
    <sheet name="Personas según años experiencia" sheetId="21" r:id="rId15"/>
    <sheet name="Años de exp. según nat. órgano" sheetId="23" r:id="rId16"/>
    <sheet name="Personas por exp. func. y sexo" sheetId="25" r:id="rId17"/>
    <sheet name="Personas por exp. fun. y edad" sheetId="26" r:id="rId18"/>
    <sheet name="Personas por exp. func y estudi" sheetId="27" r:id="rId19"/>
    <sheet name="Personas por contrataci e ingre" sheetId="43" r:id="rId20"/>
    <sheet name="Ingre. mensual por contratación" sheetId="44" r:id="rId21"/>
    <sheet name="Puestos&lt;850 y 750 x tam muni" sheetId="46" r:id="rId22"/>
    <sheet name="Brecha ingresos" sheetId="32" r:id="rId23"/>
    <sheet name="Personas según edad" sheetId="33" r:id="rId24"/>
  </sheets>
  <definedNames>
    <definedName name="_xlnm._FilterDatabase" localSheetId="22" hidden="1">'Brecha ingresos'!#REF!</definedName>
    <definedName name="_xlnm._FilterDatabase" localSheetId="9" hidden="1">'Edad según contratación'!#REF!</definedName>
    <definedName name="_xlnm._FilterDatabase" localSheetId="6" hidden="1">'Ingreso mensual según contratac'!#REF!</definedName>
    <definedName name="_xlnm._FilterDatabase" localSheetId="7" hidden="1">'Ingreso promedio según sexo'!#REF!</definedName>
    <definedName name="_xlnm._FilterDatabase" localSheetId="19" hidden="1">'Personas por contrataci e ingre'!$B$3:$D$8</definedName>
    <definedName name="_xlnm._FilterDatabase" localSheetId="3" hidden="1">'Personas según ámb. y contrat.'!#REF!</definedName>
    <definedName name="_xlnm._FilterDatabase" localSheetId="14" hidden="1">'Personas según años experiencia'!#REF!</definedName>
    <definedName name="_xlnm._FilterDatabase" localSheetId="8" hidden="1">'Personas según edad y sexo'!#REF!</definedName>
    <definedName name="_xlnm._FilterDatabase" localSheetId="13" hidden="1">'Personas según posgrado'!$B$13:$C$17</definedName>
    <definedName name="_xlnm._FilterDatabase" localSheetId="5" hidden="1">'Personas según sexo y contrata.'!#REF!</definedName>
    <definedName name="_xlnm._FilterDatabase" localSheetId="11" hidden="1">'Personas según sexo y estudios'!#REF!</definedName>
    <definedName name="_ftn1">#REF!</definedName>
    <definedName name="_ftn2">#REF!</definedName>
    <definedName name="_ftnref1">#REF!</definedName>
    <definedName name="_ftnref2">#REF!</definedName>
    <definedName name="_Toc482204260" localSheetId="6">'Ingreso mensual según contratac'!$B$2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2" l="1"/>
  <c r="J4" i="46"/>
  <c r="E7" i="28"/>
  <c r="H29" i="27" l="1"/>
  <c r="H28" i="27"/>
  <c r="H27" i="27"/>
  <c r="D4" i="30" l="1"/>
  <c r="D5" i="30"/>
  <c r="D6" i="30"/>
  <c r="D7" i="30"/>
  <c r="D8" i="30"/>
  <c r="D9" i="30"/>
  <c r="D10" i="30"/>
  <c r="D11" i="30"/>
  <c r="L27" i="59" l="1"/>
  <c r="K27" i="59"/>
  <c r="J27" i="59"/>
  <c r="I27" i="59"/>
  <c r="F27" i="59"/>
  <c r="E27" i="59"/>
  <c r="D27" i="59"/>
  <c r="C27" i="59"/>
  <c r="L26" i="59"/>
  <c r="K26" i="59"/>
  <c r="J26" i="59"/>
  <c r="I26" i="59"/>
  <c r="F26" i="59"/>
  <c r="E26" i="59"/>
  <c r="D26" i="59"/>
  <c r="C26" i="59"/>
  <c r="L25" i="59"/>
  <c r="K25" i="59"/>
  <c r="J25" i="59"/>
  <c r="I25" i="59"/>
  <c r="F25" i="59"/>
  <c r="E25" i="59"/>
  <c r="D25" i="59"/>
  <c r="C25" i="59"/>
  <c r="L24" i="59"/>
  <c r="K24" i="59"/>
  <c r="J24" i="59"/>
  <c r="I24" i="59"/>
  <c r="F24" i="59"/>
  <c r="E24" i="59"/>
  <c r="D24" i="59"/>
  <c r="C24" i="59"/>
  <c r="D20" i="39" l="1"/>
  <c r="E20" i="39"/>
  <c r="F20" i="39"/>
  <c r="G20" i="39"/>
  <c r="H20" i="39"/>
  <c r="J20" i="39"/>
  <c r="K20" i="39"/>
  <c r="L20" i="39"/>
  <c r="M20" i="39"/>
  <c r="N20" i="39"/>
  <c r="E6" i="28" l="1"/>
  <c r="E8" i="28"/>
  <c r="E9" i="28"/>
  <c r="E5" i="28"/>
  <c r="C19" i="5" l="1"/>
  <c r="C22" i="5"/>
  <c r="K20" i="46" l="1"/>
  <c r="K9" i="46"/>
  <c r="K19" i="46"/>
  <c r="K18" i="46"/>
  <c r="K17" i="46"/>
  <c r="K16" i="46"/>
  <c r="K15" i="46"/>
  <c r="K5" i="46"/>
  <c r="K6" i="46"/>
  <c r="K7" i="46"/>
  <c r="K8" i="46"/>
  <c r="K4" i="46"/>
  <c r="I16" i="46"/>
  <c r="I17" i="46"/>
  <c r="I18" i="46"/>
  <c r="I19" i="46"/>
  <c r="I15" i="46"/>
  <c r="I5" i="46"/>
  <c r="I6" i="46"/>
  <c r="I7" i="46"/>
  <c r="I8" i="46"/>
  <c r="I4" i="46"/>
  <c r="G20" i="46"/>
  <c r="J20" i="46" s="1"/>
  <c r="E20" i="46"/>
  <c r="F16" i="46" s="1"/>
  <c r="J19" i="46"/>
  <c r="J18" i="46"/>
  <c r="J17" i="46"/>
  <c r="J16" i="46"/>
  <c r="J15" i="46"/>
  <c r="G9" i="46"/>
  <c r="J9" i="46" s="1"/>
  <c r="E9" i="46"/>
  <c r="F8" i="46" s="1"/>
  <c r="J8" i="46"/>
  <c r="J7" i="46"/>
  <c r="J6" i="46"/>
  <c r="J5" i="46"/>
  <c r="I20" i="46" l="1"/>
  <c r="I9" i="46"/>
  <c r="F7" i="46"/>
  <c r="F18" i="46"/>
  <c r="F5" i="46"/>
  <c r="F15" i="46"/>
  <c r="F17" i="46"/>
  <c r="F19" i="46"/>
  <c r="F4" i="46"/>
  <c r="F6" i="46"/>
  <c r="F20" i="46" l="1"/>
  <c r="F9" i="46"/>
  <c r="D8" i="43"/>
  <c r="D4" i="43"/>
  <c r="D5" i="43"/>
  <c r="D7" i="43"/>
  <c r="D6" i="43"/>
  <c r="C19" i="27" l="1"/>
  <c r="C29" i="27" s="1"/>
  <c r="C17" i="27"/>
  <c r="C18" i="27"/>
  <c r="C28" i="27" s="1"/>
  <c r="C20" i="27" l="1"/>
  <c r="C27" i="27"/>
  <c r="H19" i="27"/>
  <c r="G19" i="27"/>
  <c r="F19" i="27"/>
  <c r="E19" i="27"/>
  <c r="D19" i="27"/>
  <c r="D18" i="27"/>
  <c r="E18" i="27"/>
  <c r="F18" i="27"/>
  <c r="G18" i="27"/>
  <c r="G28" i="27" s="1"/>
  <c r="H18" i="27"/>
  <c r="D17" i="27"/>
  <c r="E17" i="27"/>
  <c r="F17" i="27"/>
  <c r="G17" i="27"/>
  <c r="H17" i="27"/>
  <c r="F28" i="27" l="1"/>
  <c r="H20" i="27"/>
  <c r="F20" i="27"/>
  <c r="F27" i="27"/>
  <c r="E28" i="27"/>
  <c r="G27" i="27"/>
  <c r="G20" i="27"/>
  <c r="D28" i="27"/>
  <c r="E27" i="27"/>
  <c r="E20" i="27"/>
  <c r="D29" i="27"/>
  <c r="D20" i="27"/>
  <c r="D27" i="27"/>
  <c r="E29" i="27"/>
  <c r="F29" i="27"/>
  <c r="G29" i="27"/>
  <c r="H20" i="26"/>
  <c r="H19" i="26"/>
  <c r="H18" i="26"/>
  <c r="H17" i="26"/>
  <c r="H16" i="26"/>
  <c r="G17" i="26"/>
  <c r="G18" i="26"/>
  <c r="G19" i="26"/>
  <c r="G20" i="26"/>
  <c r="G16" i="26"/>
  <c r="F17" i="26"/>
  <c r="F18" i="26"/>
  <c r="F19" i="26"/>
  <c r="F20" i="26"/>
  <c r="F16" i="26"/>
  <c r="E17" i="26"/>
  <c r="E18" i="26"/>
  <c r="E19" i="26"/>
  <c r="E20" i="26"/>
  <c r="E16" i="26"/>
  <c r="D17" i="26"/>
  <c r="D18" i="26"/>
  <c r="D19" i="26"/>
  <c r="D20" i="26"/>
  <c r="D16" i="26"/>
  <c r="C17" i="26"/>
  <c r="C18" i="26"/>
  <c r="C19" i="26"/>
  <c r="C20" i="26"/>
  <c r="C16" i="26"/>
  <c r="E22" i="5" l="1"/>
  <c r="E21" i="5"/>
  <c r="E18" i="5"/>
  <c r="E19" i="5"/>
  <c r="E20" i="5"/>
  <c r="E17" i="5"/>
  <c r="D22" i="5"/>
  <c r="D21" i="5"/>
  <c r="C21" i="5"/>
  <c r="D18" i="5"/>
  <c r="C18" i="5"/>
  <c r="D19" i="5"/>
  <c r="D20" i="5"/>
  <c r="C20" i="5"/>
  <c r="D17" i="5"/>
  <c r="C17" i="5"/>
</calcChain>
</file>

<file path=xl/sharedStrings.xml><?xml version="1.0" encoding="utf-8"?>
<sst xmlns="http://schemas.openxmlformats.org/spreadsheetml/2006/main" count="608" uniqueCount="190">
  <si>
    <t>%</t>
  </si>
  <si>
    <t>CAS</t>
  </si>
  <si>
    <t>Total</t>
  </si>
  <si>
    <t>Urbano</t>
  </si>
  <si>
    <t>Rural</t>
  </si>
  <si>
    <t>Alta Dirección</t>
  </si>
  <si>
    <t>Apoyo</t>
  </si>
  <si>
    <t>Asesoramiento</t>
  </si>
  <si>
    <t>Línea</t>
  </si>
  <si>
    <t>Promedio</t>
  </si>
  <si>
    <t>Mediana</t>
  </si>
  <si>
    <t>Mínimo</t>
  </si>
  <si>
    <t>Máximo</t>
  </si>
  <si>
    <t>Edad</t>
  </si>
  <si>
    <t>De 18 a 29 años</t>
  </si>
  <si>
    <t>De 30 a 44 años</t>
  </si>
  <si>
    <t>De 45 a 64 años</t>
  </si>
  <si>
    <t>Formación académica</t>
  </si>
  <si>
    <t>Formación posgrado</t>
  </si>
  <si>
    <t>Inconcluso</t>
  </si>
  <si>
    <t>Egresado</t>
  </si>
  <si>
    <t>Titulado</t>
  </si>
  <si>
    <t>Maestría</t>
  </si>
  <si>
    <t>Doctorado</t>
  </si>
  <si>
    <t>Otros</t>
  </si>
  <si>
    <t>Sin estudios</t>
  </si>
  <si>
    <t>Básica</t>
  </si>
  <si>
    <t>Técnica</t>
  </si>
  <si>
    <t>Universitaria</t>
  </si>
  <si>
    <t>Régimen laboral / Modalidad de contratación</t>
  </si>
  <si>
    <t>Nº</t>
  </si>
  <si>
    <t>Locación de servicios</t>
  </si>
  <si>
    <t>Mujer</t>
  </si>
  <si>
    <t>Hombre</t>
  </si>
  <si>
    <t>Modalidad de contratación</t>
  </si>
  <si>
    <t>Ámbito geográfico</t>
  </si>
  <si>
    <t>Brecha
Hombre-Mujer</t>
  </si>
  <si>
    <t>De 65 años a más</t>
  </si>
  <si>
    <t>Primaria</t>
  </si>
  <si>
    <t>Secundaria</t>
  </si>
  <si>
    <t>Nivel alcanzado</t>
  </si>
  <si>
    <t>Sin posgrado</t>
  </si>
  <si>
    <t>Posgrado inconcluso</t>
  </si>
  <si>
    <t>De 0 a 5 años</t>
  </si>
  <si>
    <t>De 6 a 10 años</t>
  </si>
  <si>
    <t>De 11 a 20 años</t>
  </si>
  <si>
    <t>De 21 a 40 años</t>
  </si>
  <si>
    <t>%
(acumulado)</t>
  </si>
  <si>
    <t>Años de experiencia laboral en general</t>
  </si>
  <si>
    <t>Años de experiencia en el sector público</t>
  </si>
  <si>
    <t>De 21 a 30 años</t>
  </si>
  <si>
    <t>De 31 años a más</t>
  </si>
  <si>
    <t>De 18 a 29 años de edad</t>
  </si>
  <si>
    <t>De 30 a 44 años de edad</t>
  </si>
  <si>
    <t>De 45 a 64 años de edad</t>
  </si>
  <si>
    <t>De 65 años de edad a más</t>
  </si>
  <si>
    <t>Administración interna</t>
  </si>
  <si>
    <t>Superior</t>
  </si>
  <si>
    <t>Años promedio de experiencia en el sector público</t>
  </si>
  <si>
    <t>Naturaleza del órgano</t>
  </si>
  <si>
    <t>Desconcentrado</t>
  </si>
  <si>
    <t>Control Institucional</t>
  </si>
  <si>
    <t>Defensa Judicial</t>
  </si>
  <si>
    <t>Consultivo</t>
  </si>
  <si>
    <t>D. Leg. 276</t>
  </si>
  <si>
    <t>D. Leg. 728</t>
  </si>
  <si>
    <t>Personal por proyectos de inversión</t>
  </si>
  <si>
    <t>Mediano</t>
  </si>
  <si>
    <t>1/ Para el cálculo del promedio se consideró sólo los ingresos mayores o iguales a S/. 850. Por otro lado, el número de ocupados que presentan ingresos menores a S/. 850 representan el 20,7% del total de ocupados, así, para el cálculo de la brecha de ingresos sólo se consideró a los ocupantes entrevistados.</t>
  </si>
  <si>
    <t>(acumulado)</t>
  </si>
  <si>
    <t>20,0</t>
  </si>
  <si>
    <t>40,7</t>
  </si>
  <si>
    <t>60,7</t>
  </si>
  <si>
    <t>35,6</t>
  </si>
  <si>
    <t>96,3</t>
  </si>
  <si>
    <t>3,7</t>
  </si>
  <si>
    <t>100,0</t>
  </si>
  <si>
    <t>Ucayali</t>
  </si>
  <si>
    <t>San Martín</t>
  </si>
  <si>
    <t>Puno</t>
  </si>
  <si>
    <t>Piura</t>
  </si>
  <si>
    <t>Madre de Dios</t>
  </si>
  <si>
    <t>Loreto</t>
  </si>
  <si>
    <t>Lima</t>
  </si>
  <si>
    <t>La Libertad</t>
  </si>
  <si>
    <t>Junín</t>
  </si>
  <si>
    <t>Ica</t>
  </si>
  <si>
    <t>Huancavelica</t>
  </si>
  <si>
    <t>Cusco</t>
  </si>
  <si>
    <t>Arequipa</t>
  </si>
  <si>
    <t>Áncash</t>
  </si>
  <si>
    <t>Amazonas</t>
  </si>
  <si>
    <t>#</t>
  </si>
  <si>
    <t>N° GL
Urbanos2</t>
  </si>
  <si>
    <t>Nº de ocupados</t>
  </si>
  <si>
    <t>D. Leg 728</t>
  </si>
  <si>
    <t>Tamaño de municipalidad</t>
  </si>
  <si>
    <t>Nº de municipalidades</t>
  </si>
  <si>
    <t>Nº de municipalidades con por lo menos una persona con &lt; 850</t>
  </si>
  <si>
    <t>Distribución</t>
  </si>
  <si>
    <t>Nº total de  ocupantes de las municipalidades con por lo menos una persona con &lt;850 (B)</t>
  </si>
  <si>
    <t>Nº ocupantes &lt; 850 soles (A)</t>
  </si>
  <si>
    <t>Ratio (A/B)</t>
  </si>
  <si>
    <t>De 0 a 20</t>
  </si>
  <si>
    <t>De 21 a 50</t>
  </si>
  <si>
    <t>De 51 a 150</t>
  </si>
  <si>
    <t>De 151 a 300</t>
  </si>
  <si>
    <t>Mas de 300</t>
  </si>
  <si>
    <t>Nº de municipalidades con por lo menos una persona con &lt; 750</t>
  </si>
  <si>
    <t>Nº total de  ocupantes de las municipalidades con por lo menos una persona con &lt;750 (B)</t>
  </si>
  <si>
    <t>Nº ocupantes &lt; 750 soles (A)</t>
  </si>
  <si>
    <t>Ratio (A/C)</t>
  </si>
  <si>
    <t>Nº total de ocupantes ( C)</t>
  </si>
  <si>
    <t>Nota: Para el cálculo del promedio se consideró sólo los ingresos mayores o iguales a S/ 850, siendo que el número de ocupados que no se consideraron corresponden al 20.7% del total. Además, para el cálculo de la brecha de ingresos sólo se consideró a los ocupantes entrevistados.</t>
  </si>
  <si>
    <t>Nota: Datos obtenidos de 1,913 personas al servicio de los Gobiernos Locales con ingresos brutos mensuales menores a S/ 850, que informaron sobre su modalidad de contratación.</t>
  </si>
  <si>
    <t>Con grado académico</t>
  </si>
  <si>
    <t>[B] Puestos</t>
  </si>
  <si>
    <t>[C] Ocupantes</t>
  </si>
  <si>
    <t>Total de Gobiernos Locales</t>
  </si>
  <si>
    <t>GL Provinciales</t>
  </si>
  <si>
    <t>GL Distritales</t>
  </si>
  <si>
    <t>GL Urbanos</t>
  </si>
  <si>
    <t>GL Rurales</t>
  </si>
  <si>
    <t>Ocupantes Mapeados</t>
  </si>
  <si>
    <t>Ocuantes Entrevistados</t>
  </si>
  <si>
    <t>Ocupantes que brindaron información</t>
  </si>
  <si>
    <t>Puestos 
Ocupados</t>
  </si>
  <si>
    <t>Puestos Mapeados (ocupados + vacantes)</t>
  </si>
  <si>
    <t>[A] Gobiernos Locales (GL)</t>
  </si>
  <si>
    <t>TOTAL</t>
  </si>
  <si>
    <t>Otros órganos</t>
  </si>
  <si>
    <t>N°</t>
  </si>
  <si>
    <t>De 41 años a más</t>
  </si>
  <si>
    <t>Departamento</t>
  </si>
  <si>
    <t>Nota: Para el reporte de las estadísticas, se tomó en cuenta las personas con ingresos mayores o iguales a S/ 850, por lo que, las personas con ingresos menores a dicho monto no fueron consideradas (ellas representan el 20.7% del total de personas del estudio).</t>
  </si>
  <si>
    <t>Estadística</t>
  </si>
  <si>
    <t>Formación</t>
  </si>
  <si>
    <t>Personas</t>
  </si>
  <si>
    <t>Régimen laboral</t>
  </si>
  <si>
    <t>Estadísticas</t>
  </si>
  <si>
    <t>Nota: Datos obtenidos de 6,226 personas al servicio de los Gobiernos Locales que informaron sobre su fecha de nacimiento.</t>
  </si>
  <si>
    <t>INFORMACIÓN RECOGIDA POR DEPARTAMENTO EN EL ESTUDIO DE GOBIERNOS LOCALES</t>
  </si>
  <si>
    <t>PARTICIPACIÓN DE PERSONAS EN GL SEGÚN MODALIDAD DE CONTRATACIÓN</t>
  </si>
  <si>
    <t>PARTICIPACIÓN DE PERSONAS EN GL POR ÁMBITO, SEGÚN MODALIDAD DE CONTRATACIÓN</t>
  </si>
  <si>
    <t>PARTICIPACIÓN DE PERSONAS EN GL SEGÚN NATURALEZA DEL ÓRGANO</t>
  </si>
  <si>
    <t>Nº DE PERSONAS AL SERVICIO DE LOS GOBIERNOS LOCALES POR SEXO, SEGÚN MODALIDAD DE CONTRATACIÓN, 2016</t>
  </si>
  <si>
    <t>INGRESO MENSUAL BRUTO MÍNIMO, MÁXIMO, PROMEDIO Y MEDIANO POR MODALIDAD DE CONTRATACIÓN DE LAS PERSONAS AL SERVICIO DE LOS GL</t>
  </si>
  <si>
    <t xml:space="preserve">INGRESO MENSUAL BRUTO PROMEDIO SEGÚN MODALIDAD DE CONTRATACIÓN, POR SEXO, 2016 </t>
  </si>
  <si>
    <t>PARTICIPACIÓN DE PERSONAS EN GL POR SEXO, SEGÚN EDAD, 2016</t>
  </si>
  <si>
    <t>MÍNIMO, MÁXIMO Y PROMEDIO DE LA EDAD DE LAS PERSONAS EN GL SEGÚN MODALIDAD DE CONTRATACIÓN</t>
  </si>
  <si>
    <t>MÍNIMO, MÁXIMO Y PROMEDIO DE LA EDAD DE LAS PERSONAS EN GL SEGÚN NATURALEZA DEL ÓRGANO</t>
  </si>
  <si>
    <t>PARTICIPACIÓN DE PERSONAS EN GL POR SEXO, SEGÚN FORMACIÓN ACADÉMICA</t>
  </si>
  <si>
    <t>PARTICIPACIÓN DE HOMBRES EN GL SEGÚN FORMACIÓN ACADÉMICA, POR NATURALEZA DEL ÓRGANO, 2016</t>
  </si>
  <si>
    <t>PARTICIPACIÓN DE MUJERES EN GL SEGÚN FORMACIÓN ACADÉMICA, POR NATURALEZA DEL ÓRGANO, 2016</t>
  </si>
  <si>
    <t>PARTICIPACIÓN DE PERSONAS EN GL SEGÚN FORMACIÓN POSGRADO, POR NIVEL DE POSGRADO, 2016</t>
  </si>
  <si>
    <t>PARTICIPACIÓN DE PERSONAS EN GL SEGÚN AÑOS DE EXPERIENCIA LABORAL EN GENERAL, 2016</t>
  </si>
  <si>
    <t xml:space="preserve">AÑOS DE EXPERIENCIA PROMEDIO EN FUNCIONES O PUESTOS SIMILARES EN EL SECTOR PÚBLICO SEGÚN NATURALEZA DEL ÓRGANO, 2016 </t>
  </si>
  <si>
    <t>PARTICIPACIÓN DE PERSONAS EN GL POR SEXO, SEGÚN AÑOS DE EXPERIENCIA EN FUNCIONES O PUESTOS SIMILARES EN EL SECTOR PÚBLICO</t>
  </si>
  <si>
    <t>PARTICIPACIÓN DE PERSONAS EN GL POR AÑOS DE EXPERIENCIA EN FUNCIONES O PUESTOS SIMILARES EN EL SECTOR PÚBLICO, SEGÚN EDAD, 2016</t>
  </si>
  <si>
    <t>PARTICIPACIÓN DE PERSONAS EN GL POR AÑOS DE EXPERIENCIA EN FUNCIONES O PUESTOS SIMILARES EN EL SECTOR PÚBLICO, SEGÚN FORMACIÓN ACADÉMICA, 2016</t>
  </si>
  <si>
    <t>PARTICIPACIÓN DE PERSONAS EN GL SEGÚN MODALIDAD DE CONTRATACIÓN CON INGRESOS BRUTOS MENSUALES MENORES A S/ 850</t>
  </si>
  <si>
    <t>MÍNIMO, MÁXIMO Y PROMEDIO DEL INGRESO MENSUAL BRUTO DE LAS PERSONAS AL SERVICIO DE LOS GOBIERNOS LOCALES CUYO INGRESO BRUTO MENSUAL ES MENOR A S/ 850</t>
  </si>
  <si>
    <t>Nº DE OCUPANTES CON INGRESOS MENORES A 850 SEGÚN TAMAÑO DE MUNICIPALIDAD</t>
  </si>
  <si>
    <t>Nº DE OCUPANTES CON INGRESOS MENORES A750 SEGÚN TAMAÑO DE MUNICIPALIDAD</t>
  </si>
  <si>
    <t xml:space="preserve">INGRESO MENSUAL BRUTO PROMEDIO POR SEXO, 2016 </t>
  </si>
  <si>
    <t>Nº DE PERSONAS AL SERVICIO DE LOS GOBIERNOS LOCALES SEGÚN EDAD</t>
  </si>
  <si>
    <t>(EN S/)</t>
  </si>
  <si>
    <t>INGRESO MENSUAL BRUTO MÍNIMO, MÁXIMO,  PROMEDIO Y MEDIANO POR MODALIDAD DE CONTRATACIÓN DE LAS PERSONAS AL SERVICIO DE LOS GL EN LOS ÓRGANOS DE LÍNEA</t>
  </si>
  <si>
    <t>INGRESO MENSUAL BRUTO MÍNIMO, MÁXIMO, PROMEDIO Y MEDIANO POR MODALIDAD DE CONTRATACIÓN DE LAS PERSONAS AL SERVICIO DE LOS GL EN LOS ÓRGANOS DE ADMINISTRACIÓN INTERNA</t>
  </si>
  <si>
    <t>INGRESO MENSUAL BRUTO MÍNIMO, MÁXIMO, PROMEDIO Y MEDIANO POR MODALIDAD DE CONTRATACIÓN DE LAS PERSONAS AL SERVICIO DE LOS GL EN LOS OTROS ÓRGANOS</t>
  </si>
  <si>
    <t xml:space="preserve">LÍNEA: INGRESO MENSUAL BRUTO PROMEDIO SEGÚN MODALIDAD DE CONTRATACIÓN, POR SEXO, 2016 </t>
  </si>
  <si>
    <t xml:space="preserve">ADMINISTRACIÓN INTERNA: INGRESO MENSUAL BRUTO PROMEDIO SEGÚN MODALIDAD DE CONTRATACIÓN, POR SEXO, 2016 </t>
  </si>
  <si>
    <t xml:space="preserve">OTROS: INGRESO MENSUAL BRUTO PROMEDIO SEGÚN MODALIDAD DE CONTRATACIÓN, POR SEXO, 2016 </t>
  </si>
  <si>
    <t>PARTICIPACIÓN DE PERSONAS EN GL SEGÚN NIVEL DE POSGRADO, 2016</t>
  </si>
  <si>
    <t>PARTICIPACIÓN DE PERSONAS EN GL POR AÑOS DE EXPERIENCIA EN FUNCIONES O PUESTOS SIMILARES EN EL SECTOR PÚBLICO, SEGÚN FORMACIÓN ACADÉMICA</t>
  </si>
  <si>
    <t xml:space="preserve"> MÍNIMO, MÁXIMO Y PROMEDIO DEL INGRESO MENSUAL BRUTO DE LAS PERSONAS AL SERVICIO DE LOS GOBIERNOS LOCALES CUYO INGRESO BRUTO MENSUAL ES MENOR A S/ 850</t>
  </si>
  <si>
    <t>CONTENIDO</t>
  </si>
  <si>
    <t>Nº DE OCUPANTES CON INGRESOS MENORES A S/ 850 SEGÚN TAMAÑO DE MUNICIPALIDAD</t>
  </si>
  <si>
    <t>Nº DE OCUPANTES CON INGRESOS MENORES A S/ 750 SEGÚN TAMAÑO DE MUNICIPALIDAD</t>
  </si>
  <si>
    <t>Fuente: SERVIR – Estudio de Gobiernos Locales, 2016.</t>
  </si>
  <si>
    <t xml:space="preserve">Elaboración: SERVIR – GPGSC. </t>
  </si>
  <si>
    <t>Fuente: SERVIR - Estudio de Gobiernos Locales, 2016.</t>
  </si>
  <si>
    <t>Elaboración: SERVIR - GPGSC.</t>
  </si>
  <si>
    <t>Sexo</t>
  </si>
  <si>
    <t>Fuente: Estudio de Gobiernos Locales de SERVIR.</t>
  </si>
  <si>
    <t>Nota: Datos obtenidos de 6,160 personas al servicio de los Gobiernos Locales que informaron sobre su fecha de nacimiento.</t>
  </si>
  <si>
    <t>Nota: Datos obtenidos de 403 personas al servicio de los Gobiernos Locales que informaron sobre estudios de posgrado.</t>
  </si>
  <si>
    <t>Nota: Datos obtenidos de  6,218 personas al servicio de los Gobiernos Locales que informaron de su experiencia en funciones o puestos similares en el sector público.</t>
  </si>
  <si>
    <t>Nota: Datos obtenidos de 6,212 personas al servicio de los Gobiernos Locales que informaron sobre su experiencia en funciones o puestos similares en el sector público y fecha de nacimiento.</t>
  </si>
  <si>
    <t>Nota: Datos obtenidos de 6,207 personas al servicio de los Gobiernos Locales que informaron sobre su formación académica y  experiencia en funciones o puestos similares en el sector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</si>
</sst>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###0"/>
    <numFmt numFmtId="165" formatCode="#,##0.0"/>
    <numFmt numFmtId="166" formatCode="###0.00"/>
    <numFmt numFmtId="167" formatCode="0.0%"/>
    <numFmt numFmtId="168" formatCode="###0.0"/>
    <numFmt numFmtId="169" formatCode="_ * #,##0_ ;_ * \-#,##0_ ;_ * &quot;-&quot;??_ ;_ @_ 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 cuerpo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6363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6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3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 applyBorder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Fill="1"/>
    <xf numFmtId="0" fontId="9" fillId="0" borderId="0" xfId="0" applyFont="1" applyAlignment="1"/>
    <xf numFmtId="0" fontId="11" fillId="0" borderId="0" xfId="0" applyFont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6" fillId="0" borderId="0" xfId="17"/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15" fillId="0" borderId="0" xfId="0" applyFont="1" applyBorder="1" applyAlignment="1">
      <alignment vertical="center" wrapText="1"/>
    </xf>
    <xf numFmtId="9" fontId="0" fillId="0" borderId="0" xfId="2" applyFont="1"/>
    <xf numFmtId="0" fontId="3" fillId="0" borderId="0" xfId="0" applyFont="1" applyBorder="1" applyAlignment="1"/>
    <xf numFmtId="0" fontId="7" fillId="0" borderId="1" xfId="7" applyFont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3" fontId="7" fillId="0" borderId="0" xfId="5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3" fillId="0" borderId="0" xfId="0" applyFont="1" applyAlignment="1">
      <alignment horizontal="center"/>
    </xf>
    <xf numFmtId="10" fontId="6" fillId="0" borderId="0" xfId="17" applyNumberFormat="1"/>
    <xf numFmtId="10" fontId="6" fillId="0" borderId="0" xfId="2" applyNumberFormat="1" applyFont="1"/>
    <xf numFmtId="0" fontId="3" fillId="0" borderId="0" xfId="0" applyFont="1" applyFill="1" applyAlignment="1">
      <alignment horizontal="left" vertical="center" wrapText="1"/>
    </xf>
    <xf numFmtId="0" fontId="2" fillId="0" borderId="0" xfId="5" applyFont="1" applyFill="1" applyBorder="1" applyAlignment="1">
      <alignment horizontal="center" wrapText="1"/>
    </xf>
    <xf numFmtId="3" fontId="8" fillId="0" borderId="0" xfId="5" applyNumberFormat="1" applyFont="1" applyFill="1" applyBorder="1" applyAlignment="1">
      <alignment horizontal="right" vertical="center"/>
    </xf>
    <xf numFmtId="3" fontId="5" fillId="0" borderId="0" xfId="5" applyNumberFormat="1" applyFont="1" applyFill="1" applyBorder="1"/>
    <xf numFmtId="0" fontId="7" fillId="0" borderId="0" xfId="13" applyFont="1" applyBorder="1" applyAlignment="1">
      <alignment horizontal="left" vertical="top" wrapText="1"/>
    </xf>
    <xf numFmtId="9" fontId="0" fillId="0" borderId="0" xfId="2" applyNumberFormat="1" applyFont="1" applyBorder="1"/>
    <xf numFmtId="0" fontId="7" fillId="0" borderId="0" xfId="9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7" fillId="0" borderId="0" xfId="0" applyFo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18" fillId="0" borderId="0" xfId="0" applyFont="1" applyAlignment="1">
      <alignment horizontal="left" vertical="center" readingOrder="1"/>
    </xf>
    <xf numFmtId="0" fontId="17" fillId="0" borderId="0" xfId="0" applyFont="1" applyAlignment="1">
      <alignment vertical="center"/>
    </xf>
    <xf numFmtId="165" fontId="7" fillId="0" borderId="1" xfId="1" applyNumberFormat="1" applyFont="1" applyBorder="1" applyAlignment="1">
      <alignment horizontal="left" vertical="center" wrapText="1"/>
    </xf>
    <xf numFmtId="165" fontId="8" fillId="0" borderId="1" xfId="1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1" xfId="4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7" fillId="0" borderId="1" xfId="17" applyFont="1" applyFill="1" applyBorder="1" applyAlignment="1">
      <alignment horizontal="left" vertical="top" wrapText="1"/>
    </xf>
    <xf numFmtId="0" fontId="4" fillId="0" borderId="1" xfId="17" applyFont="1" applyFill="1" applyBorder="1" applyAlignment="1">
      <alignment horizontal="left" vertical="top" wrapText="1"/>
    </xf>
    <xf numFmtId="0" fontId="7" fillId="0" borderId="1" xfId="3" applyFont="1" applyFill="1" applyBorder="1" applyAlignment="1">
      <alignment horizontal="left" vertical="top" wrapText="1"/>
    </xf>
    <xf numFmtId="0" fontId="8" fillId="0" borderId="1" xfId="3" applyFont="1" applyFill="1" applyBorder="1" applyAlignment="1">
      <alignment horizontal="center" vertical="top" wrapText="1"/>
    </xf>
    <xf numFmtId="0" fontId="0" fillId="0" borderId="0" xfId="0" applyFont="1" applyFill="1"/>
    <xf numFmtId="0" fontId="18" fillId="0" borderId="0" xfId="0" applyFont="1" applyFill="1" applyAlignment="1">
      <alignment horizontal="left" vertical="center" wrapText="1" readingOrder="1"/>
    </xf>
    <xf numFmtId="3" fontId="0" fillId="0" borderId="0" xfId="0" applyNumberFormat="1" applyFont="1" applyFill="1" applyBorder="1"/>
    <xf numFmtId="0" fontId="17" fillId="0" borderId="0" xfId="0" applyFont="1" applyFill="1"/>
    <xf numFmtId="3" fontId="19" fillId="0" borderId="0" xfId="5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/>
    <xf numFmtId="0" fontId="0" fillId="0" borderId="0" xfId="0" applyFont="1" applyBorder="1" applyAlignment="1">
      <alignment vertical="center"/>
    </xf>
    <xf numFmtId="0" fontId="7" fillId="0" borderId="1" xfId="6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5" fillId="0" borderId="0" xfId="6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/>
    <xf numFmtId="0" fontId="7" fillId="0" borderId="1" xfId="7" applyFont="1" applyFill="1" applyBorder="1" applyAlignment="1">
      <alignment horizontal="left" vertical="top" wrapText="1"/>
    </xf>
    <xf numFmtId="0" fontId="8" fillId="0" borderId="1" xfId="7" applyFont="1" applyFill="1" applyBorder="1" applyAlignment="1">
      <alignment horizontal="left" vertical="top" wrapText="1"/>
    </xf>
    <xf numFmtId="0" fontId="4" fillId="0" borderId="1" xfId="8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right"/>
    </xf>
    <xf numFmtId="0" fontId="17" fillId="0" borderId="0" xfId="0" applyFont="1" applyAlignment="1">
      <alignment horizontal="left"/>
    </xf>
    <xf numFmtId="0" fontId="17" fillId="0" borderId="0" xfId="0" applyFont="1" applyBorder="1"/>
    <xf numFmtId="0" fontId="4" fillId="0" borderId="1" xfId="16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3" fontId="0" fillId="0" borderId="0" xfId="0" applyNumberFormat="1" applyFont="1" applyBorder="1"/>
    <xf numFmtId="0" fontId="7" fillId="0" borderId="1" xfId="9" applyFont="1" applyBorder="1" applyAlignment="1">
      <alignment horizontal="left" vertical="top" wrapText="1"/>
    </xf>
    <xf numFmtId="0" fontId="0" fillId="0" borderId="1" xfId="0" applyFont="1" applyFill="1" applyBorder="1"/>
    <xf numFmtId="0" fontId="8" fillId="0" borderId="1" xfId="9" applyFont="1" applyBorder="1" applyAlignment="1">
      <alignment horizontal="left" vertical="top" wrapText="1"/>
    </xf>
    <xf numFmtId="3" fontId="20" fillId="0" borderId="0" xfId="9" applyNumberFormat="1" applyFont="1" applyFill="1" applyBorder="1" applyAlignment="1">
      <alignment horizontal="right" vertical="center"/>
    </xf>
    <xf numFmtId="0" fontId="17" fillId="0" borderId="0" xfId="0" applyFont="1" applyAlignment="1"/>
    <xf numFmtId="0" fontId="0" fillId="0" borderId="0" xfId="0" applyFont="1" applyAlignment="1">
      <alignment horizontal="center" vertical="center"/>
    </xf>
    <xf numFmtId="0" fontId="21" fillId="0" borderId="0" xfId="10" applyFont="1" applyAlignment="1">
      <alignment horizontal="center" vertical="center"/>
    </xf>
    <xf numFmtId="0" fontId="21" fillId="0" borderId="0" xfId="10" applyFont="1"/>
    <xf numFmtId="0" fontId="7" fillId="0" borderId="1" xfId="10" applyFont="1" applyBorder="1" applyAlignment="1">
      <alignment horizontal="left" vertical="top" wrapText="1"/>
    </xf>
    <xf numFmtId="0" fontId="8" fillId="0" borderId="1" xfId="10" applyFont="1" applyFill="1" applyBorder="1" applyAlignment="1">
      <alignment horizontal="left" vertical="top" wrapText="1"/>
    </xf>
    <xf numFmtId="0" fontId="7" fillId="0" borderId="1" xfId="15" applyFont="1" applyBorder="1" applyAlignment="1">
      <alignment horizontal="left" vertical="top" wrapText="1"/>
    </xf>
    <xf numFmtId="0" fontId="17" fillId="0" borderId="0" xfId="0" applyFont="1" applyAlignment="1">
      <alignment vertical="center" wrapText="1"/>
    </xf>
    <xf numFmtId="0" fontId="7" fillId="0" borderId="1" xfId="11" applyFont="1" applyFill="1" applyBorder="1" applyAlignment="1">
      <alignment horizontal="left" vertical="top" wrapText="1"/>
    </xf>
    <xf numFmtId="0" fontId="8" fillId="0" borderId="1" xfId="11" applyFont="1" applyFill="1" applyBorder="1" applyAlignment="1">
      <alignment horizontal="left" vertical="top" wrapText="1"/>
    </xf>
    <xf numFmtId="0" fontId="4" fillId="0" borderId="1" xfId="12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9" fontId="17" fillId="0" borderId="0" xfId="2" applyNumberFormat="1" applyFont="1" applyBorder="1"/>
    <xf numFmtId="0" fontId="5" fillId="0" borderId="0" xfId="19" applyFont="1"/>
    <xf numFmtId="0" fontId="7" fillId="0" borderId="1" xfId="19" applyFont="1" applyBorder="1" applyAlignment="1">
      <alignment horizontal="left" vertical="top" wrapText="1"/>
    </xf>
    <xf numFmtId="0" fontId="8" fillId="0" borderId="1" xfId="19" applyFont="1" applyBorder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5" fillId="0" borderId="0" xfId="0" applyFont="1" applyFill="1"/>
    <xf numFmtId="169" fontId="5" fillId="0" borderId="0" xfId="20" applyNumberFormat="1" applyFont="1" applyFill="1"/>
    <xf numFmtId="0" fontId="4" fillId="0" borderId="1" xfId="0" applyFont="1" applyFill="1" applyBorder="1"/>
    <xf numFmtId="0" fontId="4" fillId="0" borderId="1" xfId="18" applyFont="1" applyFill="1" applyBorder="1" applyAlignment="1">
      <alignment horizontal="center" vertical="center" wrapText="1"/>
    </xf>
    <xf numFmtId="0" fontId="22" fillId="0" borderId="0" xfId="0" applyFont="1"/>
    <xf numFmtId="0" fontId="23" fillId="2" borderId="1" xfId="0" applyFont="1" applyFill="1" applyBorder="1" applyAlignment="1">
      <alignment horizontal="center"/>
    </xf>
    <xf numFmtId="0" fontId="25" fillId="0" borderId="1" xfId="21" applyFont="1" applyBorder="1"/>
    <xf numFmtId="0" fontId="25" fillId="0" borderId="1" xfId="21" applyFont="1" applyFill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0" fillId="0" borderId="7" xfId="0" applyBorder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left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17" applyFont="1" applyFill="1" applyBorder="1" applyAlignment="1">
      <alignment horizontal="center" vertical="center" wrapText="1"/>
    </xf>
    <xf numFmtId="0" fontId="4" fillId="0" borderId="1" xfId="17" applyFont="1" applyFill="1" applyBorder="1" applyAlignment="1">
      <alignment horizontal="center" wrapText="1"/>
    </xf>
    <xf numFmtId="0" fontId="5" fillId="0" borderId="1" xfId="17" applyFont="1" applyFill="1" applyBorder="1" applyAlignment="1">
      <alignment horizontal="left" vertical="top" wrapText="1"/>
    </xf>
    <xf numFmtId="0" fontId="4" fillId="0" borderId="1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left" vertical="top" wrapText="1"/>
    </xf>
    <xf numFmtId="0" fontId="4" fillId="0" borderId="1" xfId="3" applyFont="1" applyFill="1" applyBorder="1" applyAlignment="1">
      <alignment horizontal="center" vertical="top" wrapText="1"/>
    </xf>
    <xf numFmtId="0" fontId="26" fillId="0" borderId="0" xfId="0" applyFont="1" applyFill="1" applyAlignment="1">
      <alignment vertical="center"/>
    </xf>
    <xf numFmtId="9" fontId="26" fillId="0" borderId="0" xfId="2" applyFont="1" applyFill="1"/>
    <xf numFmtId="0" fontId="26" fillId="0" borderId="0" xfId="0" applyFont="1" applyFill="1"/>
    <xf numFmtId="0" fontId="4" fillId="0" borderId="1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wrapText="1"/>
    </xf>
    <xf numFmtId="164" fontId="4" fillId="0" borderId="1" xfId="5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 wrapText="1" readingOrder="1"/>
    </xf>
    <xf numFmtId="0" fontId="26" fillId="0" borderId="0" xfId="5" applyFont="1" applyFill="1" applyBorder="1" applyAlignment="1">
      <alignment vertical="center" wrapText="1"/>
    </xf>
    <xf numFmtId="0" fontId="5" fillId="0" borderId="0" xfId="6" applyFont="1" applyFill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4" fillId="0" borderId="1" xfId="7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left" vertical="top" wrapText="1"/>
    </xf>
    <xf numFmtId="0" fontId="4" fillId="0" borderId="1" xfId="16" applyFont="1" applyFill="1" applyBorder="1" applyAlignment="1">
      <alignment horizontal="center" vertical="center" wrapText="1"/>
    </xf>
    <xf numFmtId="0" fontId="4" fillId="0" borderId="1" xfId="16" applyFont="1" applyFill="1" applyBorder="1" applyAlignment="1">
      <alignment horizontal="center" vertical="top" wrapText="1"/>
    </xf>
    <xf numFmtId="0" fontId="4" fillId="0" borderId="1" xfId="14" applyFont="1" applyFill="1" applyBorder="1" applyAlignment="1">
      <alignment horizontal="center" vertical="center" wrapText="1"/>
    </xf>
    <xf numFmtId="0" fontId="4" fillId="0" borderId="0" xfId="14" applyFont="1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left" vertical="center" wrapText="1"/>
    </xf>
    <xf numFmtId="3" fontId="5" fillId="0" borderId="0" xfId="14" applyNumberFormat="1" applyFont="1" applyFill="1" applyBorder="1" applyAlignment="1">
      <alignment horizontal="right" vertical="center"/>
    </xf>
    <xf numFmtId="3" fontId="5" fillId="0" borderId="1" xfId="14" applyNumberFormat="1" applyFont="1" applyFill="1" applyBorder="1" applyAlignment="1">
      <alignment horizontal="left" vertical="center" wrapText="1"/>
    </xf>
    <xf numFmtId="0" fontId="4" fillId="0" borderId="1" xfId="14" applyFont="1" applyFill="1" applyBorder="1" applyAlignment="1">
      <alignment horizontal="left" vertical="center" wrapText="1"/>
    </xf>
    <xf numFmtId="3" fontId="5" fillId="0" borderId="0" xfId="0" applyNumberFormat="1" applyFont="1" applyFill="1" applyAlignment="1">
      <alignment vertical="center"/>
    </xf>
    <xf numFmtId="3" fontId="4" fillId="0" borderId="1" xfId="14" applyNumberFormat="1" applyFont="1" applyFill="1" applyBorder="1" applyAlignment="1">
      <alignment horizontal="left" vertical="center" wrapText="1"/>
    </xf>
    <xf numFmtId="0" fontId="28" fillId="0" borderId="0" xfId="0" applyFont="1" applyFill="1" applyAlignment="1">
      <alignment vertical="center"/>
    </xf>
    <xf numFmtId="3" fontId="4" fillId="0" borderId="1" xfId="14" applyNumberFormat="1" applyFont="1" applyFill="1" applyBorder="1" applyAlignment="1">
      <alignment horizontal="center" vertical="center" wrapText="1"/>
    </xf>
    <xf numFmtId="3" fontId="4" fillId="0" borderId="0" xfId="14" applyNumberFormat="1" applyFont="1" applyFill="1" applyBorder="1" applyAlignment="1">
      <alignment horizontal="center" vertical="center" wrapText="1"/>
    </xf>
    <xf numFmtId="167" fontId="4" fillId="0" borderId="0" xfId="2" applyNumberFormat="1" applyFont="1" applyFill="1" applyBorder="1" applyAlignment="1">
      <alignment horizontal="center" vertical="center" wrapText="1"/>
    </xf>
    <xf numFmtId="167" fontId="5" fillId="0" borderId="1" xfId="2" applyNumberFormat="1" applyFont="1" applyFill="1" applyBorder="1" applyAlignment="1">
      <alignment horizontal="left" vertical="center" wrapText="1"/>
    </xf>
    <xf numFmtId="167" fontId="5" fillId="0" borderId="0" xfId="2" applyNumberFormat="1" applyFont="1" applyFill="1" applyBorder="1" applyAlignment="1">
      <alignment horizontal="right" vertical="center"/>
    </xf>
    <xf numFmtId="167" fontId="5" fillId="0" borderId="0" xfId="2" applyNumberFormat="1" applyFont="1" applyFill="1" applyAlignment="1">
      <alignment vertical="center"/>
    </xf>
    <xf numFmtId="167" fontId="4" fillId="0" borderId="1" xfId="2" applyNumberFormat="1" applyFont="1" applyFill="1" applyBorder="1" applyAlignment="1">
      <alignment horizontal="left"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left" vertical="top" wrapText="1"/>
    </xf>
    <xf numFmtId="0" fontId="4" fillId="0" borderId="1" xfId="9" applyFont="1" applyFill="1" applyBorder="1" applyAlignment="1">
      <alignment horizontal="center" vertical="top" wrapText="1"/>
    </xf>
    <xf numFmtId="3" fontId="27" fillId="0" borderId="0" xfId="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>
      <alignment horizontal="left"/>
    </xf>
    <xf numFmtId="3" fontId="26" fillId="0" borderId="0" xfId="0" applyNumberFormat="1" applyFont="1" applyFill="1" applyBorder="1"/>
    <xf numFmtId="0" fontId="5" fillId="0" borderId="0" xfId="9" applyFont="1" applyFill="1" applyBorder="1" applyAlignment="1">
      <alignment horizontal="left" vertical="top" wrapText="1"/>
    </xf>
    <xf numFmtId="3" fontId="5" fillId="0" borderId="0" xfId="0" applyNumberFormat="1" applyFont="1" applyFill="1" applyBorder="1"/>
    <xf numFmtId="0" fontId="4" fillId="0" borderId="1" xfId="10" applyFont="1" applyFill="1" applyBorder="1" applyAlignment="1">
      <alignment horizontal="center" vertical="center" wrapText="1"/>
    </xf>
    <xf numFmtId="0" fontId="4" fillId="0" borderId="1" xfId="15" applyFont="1" applyFill="1" applyBorder="1" applyAlignment="1">
      <alignment horizontal="center" vertical="center" wrapText="1"/>
    </xf>
    <xf numFmtId="0" fontId="4" fillId="0" borderId="1" xfId="15" applyFont="1" applyFill="1" applyBorder="1" applyAlignment="1">
      <alignment horizontal="center" wrapText="1"/>
    </xf>
    <xf numFmtId="0" fontId="5" fillId="0" borderId="1" xfId="11" applyFont="1" applyFill="1" applyBorder="1" applyAlignment="1">
      <alignment horizontal="left" vertical="top" wrapText="1"/>
    </xf>
    <xf numFmtId="0" fontId="4" fillId="0" borderId="1" xfId="12" applyFont="1" applyFill="1" applyBorder="1" applyAlignment="1">
      <alignment horizontal="center" vertical="center" wrapText="1"/>
    </xf>
    <xf numFmtId="0" fontId="5" fillId="0" borderId="1" xfId="12" applyFont="1" applyFill="1" applyBorder="1" applyAlignment="1">
      <alignment horizontal="left" vertical="center" wrapText="1"/>
    </xf>
    <xf numFmtId="0" fontId="4" fillId="0" borderId="1" xfId="13" applyFont="1" applyFill="1" applyBorder="1" applyAlignment="1">
      <alignment horizontal="center" wrapText="1"/>
    </xf>
    <xf numFmtId="0" fontId="5" fillId="0" borderId="1" xfId="13" applyFont="1" applyFill="1" applyBorder="1" applyAlignment="1">
      <alignment horizontal="left" vertical="top" wrapText="1"/>
    </xf>
    <xf numFmtId="0" fontId="4" fillId="0" borderId="1" xfId="13" applyFont="1" applyFill="1" applyBorder="1" applyAlignment="1">
      <alignment horizontal="left" vertical="top" wrapText="1"/>
    </xf>
    <xf numFmtId="3" fontId="26" fillId="0" borderId="0" xfId="0" applyNumberFormat="1" applyFont="1" applyFill="1"/>
    <xf numFmtId="3" fontId="5" fillId="0" borderId="0" xfId="0" applyNumberFormat="1" applyFont="1" applyFill="1"/>
    <xf numFmtId="3" fontId="4" fillId="0" borderId="1" xfId="13" applyNumberFormat="1" applyFont="1" applyFill="1" applyBorder="1" applyAlignment="1">
      <alignment horizontal="center" wrapText="1"/>
    </xf>
    <xf numFmtId="9" fontId="26" fillId="0" borderId="0" xfId="2" applyNumberFormat="1" applyFont="1" applyFill="1" applyBorder="1"/>
    <xf numFmtId="0" fontId="4" fillId="0" borderId="1" xfId="19" applyFont="1" applyFill="1" applyBorder="1" applyAlignment="1">
      <alignment horizontal="center" wrapText="1"/>
    </xf>
    <xf numFmtId="0" fontId="5" fillId="0" borderId="1" xfId="19" applyFont="1" applyFill="1" applyBorder="1" applyAlignment="1">
      <alignment horizontal="left" vertical="top" wrapText="1"/>
    </xf>
    <xf numFmtId="169" fontId="4" fillId="0" borderId="1" xfId="2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4" fillId="0" borderId="6" xfId="0" applyFont="1" applyFill="1" applyBorder="1" applyAlignment="1"/>
    <xf numFmtId="0" fontId="4" fillId="0" borderId="5" xfId="0" applyFont="1" applyFill="1" applyBorder="1"/>
    <xf numFmtId="3" fontId="3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3" fontId="7" fillId="0" borderId="1" xfId="1" applyNumberFormat="1" applyFont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3" fontId="7" fillId="0" borderId="1" xfId="4" applyNumberFormat="1" applyFont="1" applyBorder="1" applyAlignment="1">
      <alignment horizontal="center" vertical="center"/>
    </xf>
    <xf numFmtId="3" fontId="8" fillId="0" borderId="1" xfId="4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5" fillId="0" borderId="1" xfId="17" applyNumberFormat="1" applyFont="1" applyFill="1" applyBorder="1" applyAlignment="1">
      <alignment horizontal="center" vertical="center"/>
    </xf>
    <xf numFmtId="10" fontId="5" fillId="0" borderId="1" xfId="2" applyNumberFormat="1" applyFont="1" applyFill="1" applyBorder="1" applyAlignment="1">
      <alignment horizontal="center" vertical="center"/>
    </xf>
    <xf numFmtId="3" fontId="7" fillId="0" borderId="1" xfId="17" applyNumberFormat="1" applyFont="1" applyFill="1" applyBorder="1" applyAlignment="1">
      <alignment horizontal="center" vertical="center"/>
    </xf>
    <xf numFmtId="10" fontId="7" fillId="0" borderId="1" xfId="2" applyNumberFormat="1" applyFont="1" applyFill="1" applyBorder="1" applyAlignment="1">
      <alignment horizontal="center" vertical="center"/>
    </xf>
    <xf numFmtId="3" fontId="4" fillId="0" borderId="1" xfId="17" applyNumberFormat="1" applyFont="1" applyFill="1" applyBorder="1" applyAlignment="1">
      <alignment horizontal="center" vertical="center"/>
    </xf>
    <xf numFmtId="166" fontId="4" fillId="0" borderId="1" xfId="17" applyNumberFormat="1" applyFont="1" applyFill="1" applyBorder="1" applyAlignment="1">
      <alignment horizontal="center" vertical="center"/>
    </xf>
    <xf numFmtId="3" fontId="5" fillId="0" borderId="1" xfId="3" applyNumberFormat="1" applyFont="1" applyFill="1" applyBorder="1" applyAlignment="1">
      <alignment horizontal="center" vertical="center"/>
    </xf>
    <xf numFmtId="9" fontId="5" fillId="0" borderId="1" xfId="2" applyFon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 vertical="center"/>
    </xf>
    <xf numFmtId="9" fontId="7" fillId="0" borderId="1" xfId="2" applyFont="1" applyFill="1" applyBorder="1" applyAlignment="1">
      <alignment horizontal="center" vertical="center"/>
    </xf>
    <xf numFmtId="9" fontId="8" fillId="0" borderId="1" xfId="2" applyFont="1" applyFill="1" applyBorder="1" applyAlignment="1">
      <alignment horizontal="center" vertical="center"/>
    </xf>
    <xf numFmtId="3" fontId="5" fillId="0" borderId="1" xfId="5" applyNumberFormat="1" applyFont="1" applyFill="1" applyBorder="1" applyAlignment="1">
      <alignment horizontal="center" vertical="center"/>
    </xf>
    <xf numFmtId="3" fontId="4" fillId="0" borderId="1" xfId="5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6" applyNumberFormat="1" applyFont="1" applyFill="1" applyBorder="1" applyAlignment="1">
      <alignment horizontal="center" vertical="center"/>
    </xf>
    <xf numFmtId="3" fontId="4" fillId="0" borderId="1" xfId="6" applyNumberFormat="1" applyFont="1" applyFill="1" applyBorder="1" applyAlignment="1">
      <alignment horizontal="center" vertical="center"/>
    </xf>
    <xf numFmtId="3" fontId="7" fillId="0" borderId="1" xfId="6" applyNumberFormat="1" applyFont="1" applyBorder="1" applyAlignment="1">
      <alignment horizontal="center" vertical="center"/>
    </xf>
    <xf numFmtId="3" fontId="5" fillId="0" borderId="1" xfId="7" applyNumberFormat="1" applyFont="1" applyFill="1" applyBorder="1" applyAlignment="1">
      <alignment horizontal="center" vertical="center"/>
    </xf>
    <xf numFmtId="3" fontId="4" fillId="0" borderId="1" xfId="7" applyNumberFormat="1" applyFont="1" applyFill="1" applyBorder="1" applyAlignment="1">
      <alignment horizontal="center" vertical="center"/>
    </xf>
    <xf numFmtId="3" fontId="7" fillId="0" borderId="1" xfId="7" applyNumberFormat="1" applyFont="1" applyFill="1" applyBorder="1" applyAlignment="1">
      <alignment horizontal="center" vertical="center"/>
    </xf>
    <xf numFmtId="3" fontId="8" fillId="0" borderId="1" xfId="7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/>
    </xf>
    <xf numFmtId="164" fontId="5" fillId="0" borderId="1" xfId="8" applyNumberFormat="1" applyFont="1" applyFill="1" applyBorder="1" applyAlignment="1">
      <alignment horizontal="center" vertical="center"/>
    </xf>
    <xf numFmtId="164" fontId="7" fillId="0" borderId="1" xfId="8" applyNumberFormat="1" applyFont="1" applyBorder="1" applyAlignment="1">
      <alignment horizontal="center" vertical="center"/>
    </xf>
    <xf numFmtId="164" fontId="5" fillId="0" borderId="1" xfId="16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5" fillId="0" borderId="1" xfId="14" applyNumberFormat="1" applyFont="1" applyFill="1" applyBorder="1" applyAlignment="1">
      <alignment horizontal="center" vertical="center"/>
    </xf>
    <xf numFmtId="3" fontId="4" fillId="0" borderId="1" xfId="14" applyNumberFormat="1" applyFont="1" applyFill="1" applyBorder="1" applyAlignment="1">
      <alignment horizontal="center" vertical="center"/>
    </xf>
    <xf numFmtId="3" fontId="5" fillId="0" borderId="1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167" fontId="5" fillId="0" borderId="1" xfId="2" applyNumberFormat="1" applyFont="1" applyFill="1" applyBorder="1" applyAlignment="1">
      <alignment horizontal="center" vertical="center"/>
    </xf>
    <xf numFmtId="167" fontId="4" fillId="0" borderId="1" xfId="2" applyNumberFormat="1" applyFont="1" applyFill="1" applyBorder="1" applyAlignment="1">
      <alignment horizontal="center" vertical="center"/>
    </xf>
    <xf numFmtId="3" fontId="5" fillId="0" borderId="1" xfId="9" applyNumberFormat="1" applyFont="1" applyFill="1" applyBorder="1" applyAlignment="1">
      <alignment horizontal="center" vertical="center"/>
    </xf>
    <xf numFmtId="3" fontId="4" fillId="0" borderId="1" xfId="9" applyNumberFormat="1" applyFont="1" applyFill="1" applyBorder="1" applyAlignment="1">
      <alignment horizontal="center" vertical="center"/>
    </xf>
    <xf numFmtId="9" fontId="5" fillId="0" borderId="1" xfId="2" applyNumberFormat="1" applyFont="1" applyFill="1" applyBorder="1" applyAlignment="1">
      <alignment horizontal="center" vertical="center"/>
    </xf>
    <xf numFmtId="3" fontId="7" fillId="0" borderId="1" xfId="10" applyNumberFormat="1" applyFont="1" applyBorder="1" applyAlignment="1">
      <alignment horizontal="center" vertical="center"/>
    </xf>
    <xf numFmtId="3" fontId="8" fillId="0" borderId="1" xfId="10" applyNumberFormat="1" applyFont="1" applyFill="1" applyBorder="1" applyAlignment="1">
      <alignment horizontal="center" vertical="center"/>
    </xf>
    <xf numFmtId="3" fontId="8" fillId="0" borderId="0" xfId="10" applyNumberFormat="1" applyFont="1" applyFill="1" applyBorder="1" applyAlignment="1">
      <alignment horizontal="center" vertical="center" wrapText="1"/>
    </xf>
    <xf numFmtId="168" fontId="7" fillId="0" borderId="1" xfId="15" applyNumberFormat="1" applyFont="1" applyBorder="1" applyAlignment="1">
      <alignment horizontal="center" vertical="center"/>
    </xf>
    <xf numFmtId="3" fontId="5" fillId="0" borderId="1" xfId="11" applyNumberFormat="1" applyFont="1" applyFill="1" applyBorder="1" applyAlignment="1">
      <alignment horizontal="center" vertical="center"/>
    </xf>
    <xf numFmtId="3" fontId="4" fillId="0" borderId="1" xfId="11" applyNumberFormat="1" applyFont="1" applyFill="1" applyBorder="1" applyAlignment="1">
      <alignment horizontal="center"/>
    </xf>
    <xf numFmtId="3" fontId="7" fillId="0" borderId="1" xfId="11" applyNumberFormat="1" applyFont="1" applyFill="1" applyBorder="1" applyAlignment="1">
      <alignment horizontal="center" vertical="center"/>
    </xf>
    <xf numFmtId="3" fontId="8" fillId="0" borderId="1" xfId="11" applyNumberFormat="1" applyFont="1" applyFill="1" applyBorder="1" applyAlignment="1">
      <alignment horizontal="center" vertical="center"/>
    </xf>
    <xf numFmtId="3" fontId="7" fillId="0" borderId="1" xfId="12" applyNumberFormat="1" applyFont="1" applyFill="1" applyBorder="1" applyAlignment="1">
      <alignment horizontal="center" vertical="center"/>
    </xf>
    <xf numFmtId="3" fontId="8" fillId="0" borderId="1" xfId="12" applyNumberFormat="1" applyFont="1" applyFill="1" applyBorder="1" applyAlignment="1">
      <alignment horizontal="center" vertical="center"/>
    </xf>
    <xf numFmtId="167" fontId="0" fillId="0" borderId="1" xfId="2" applyNumberFormat="1" applyFont="1" applyFill="1" applyBorder="1" applyAlignment="1">
      <alignment horizontal="center" vertical="center"/>
    </xf>
    <xf numFmtId="167" fontId="3" fillId="0" borderId="1" xfId="2" applyNumberFormat="1" applyFont="1" applyFill="1" applyBorder="1" applyAlignment="1">
      <alignment horizontal="center" vertical="center"/>
    </xf>
    <xf numFmtId="3" fontId="5" fillId="0" borderId="1" xfId="13" applyNumberFormat="1" applyFont="1" applyFill="1" applyBorder="1" applyAlignment="1">
      <alignment horizontal="center" vertical="center"/>
    </xf>
    <xf numFmtId="164" fontId="5" fillId="0" borderId="1" xfId="19" applyNumberFormat="1" applyFont="1" applyFill="1" applyBorder="1" applyAlignment="1">
      <alignment horizontal="center" vertical="center"/>
    </xf>
    <xf numFmtId="164" fontId="7" fillId="0" borderId="1" xfId="19" applyNumberFormat="1" applyFont="1" applyBorder="1" applyAlignment="1">
      <alignment horizontal="center" vertical="center"/>
    </xf>
    <xf numFmtId="167" fontId="7" fillId="0" borderId="1" xfId="2" applyNumberFormat="1" applyFont="1" applyBorder="1" applyAlignment="1">
      <alignment horizontal="center" vertical="center"/>
    </xf>
    <xf numFmtId="164" fontId="8" fillId="0" borderId="1" xfId="19" applyNumberFormat="1" applyFont="1" applyBorder="1" applyAlignment="1">
      <alignment horizontal="center" vertical="center"/>
    </xf>
    <xf numFmtId="168" fontId="8" fillId="0" borderId="1" xfId="19" applyNumberFormat="1" applyFont="1" applyBorder="1" applyAlignment="1">
      <alignment horizontal="center" vertical="center"/>
    </xf>
    <xf numFmtId="164" fontId="5" fillId="0" borderId="1" xfId="18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9" fontId="5" fillId="0" borderId="1" xfId="20" applyNumberFormat="1" applyFont="1" applyFill="1" applyBorder="1" applyAlignment="1">
      <alignment horizontal="center" vertical="center"/>
    </xf>
    <xf numFmtId="1" fontId="5" fillId="0" borderId="1" xfId="2" applyNumberFormat="1" applyFont="1" applyFill="1" applyBorder="1" applyAlignment="1">
      <alignment horizontal="center" vertical="center"/>
    </xf>
    <xf numFmtId="1" fontId="4" fillId="0" borderId="1" xfId="2" applyNumberFormat="1" applyFont="1" applyFill="1" applyBorder="1" applyAlignment="1">
      <alignment horizontal="center" vertical="center"/>
    </xf>
    <xf numFmtId="169" fontId="4" fillId="0" borderId="1" xfId="20" applyNumberFormat="1" applyFont="1" applyFill="1" applyBorder="1" applyAlignment="1">
      <alignment horizontal="center" vertical="center"/>
    </xf>
    <xf numFmtId="9" fontId="4" fillId="0" borderId="1" xfId="2" applyNumberFormat="1" applyFont="1" applyFill="1" applyBorder="1" applyAlignment="1">
      <alignment horizontal="center" vertical="center"/>
    </xf>
    <xf numFmtId="3" fontId="7" fillId="3" borderId="1" xfId="7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4" fillId="3" borderId="1" xfId="6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readingOrder="1"/>
    </xf>
    <xf numFmtId="0" fontId="4" fillId="0" borderId="1" xfId="4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 readingOrder="1"/>
    </xf>
    <xf numFmtId="0" fontId="2" fillId="2" borderId="12" xfId="0" applyFont="1" applyFill="1" applyBorder="1" applyAlignment="1">
      <alignment horizontal="center" vertical="center" wrapText="1" readingOrder="1"/>
    </xf>
    <xf numFmtId="0" fontId="2" fillId="2" borderId="13" xfId="0" applyFont="1" applyFill="1" applyBorder="1" applyAlignment="1">
      <alignment horizontal="center" vertical="center" wrapText="1" readingOrder="1"/>
    </xf>
    <xf numFmtId="0" fontId="26" fillId="0" borderId="0" xfId="5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/>
    </xf>
    <xf numFmtId="0" fontId="4" fillId="0" borderId="4" xfId="6" applyFont="1" applyFill="1" applyBorder="1" applyAlignment="1">
      <alignment horizontal="center" vertical="center" wrapText="1"/>
    </xf>
    <xf numFmtId="0" fontId="4" fillId="0" borderId="5" xfId="6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7" fillId="0" borderId="0" xfId="0" applyFont="1" applyAlignment="1">
      <alignment horizontal="left" wrapText="1"/>
    </xf>
    <xf numFmtId="0" fontId="4" fillId="0" borderId="1" xfId="9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0" borderId="1" xfId="11" applyFont="1" applyFill="1" applyBorder="1" applyAlignment="1">
      <alignment horizontal="center" vertical="center" wrapText="1"/>
    </xf>
    <xf numFmtId="0" fontId="4" fillId="0" borderId="4" xfId="11" applyFont="1" applyFill="1" applyBorder="1" applyAlignment="1">
      <alignment horizontal="center" vertical="center" wrapText="1"/>
    </xf>
    <xf numFmtId="0" fontId="4" fillId="0" borderId="5" xfId="11" applyFont="1" applyFill="1" applyBorder="1" applyAlignment="1">
      <alignment horizontal="center" vertical="center" wrapText="1"/>
    </xf>
    <xf numFmtId="0" fontId="4" fillId="0" borderId="4" xfId="11" applyFont="1" applyFill="1" applyBorder="1" applyAlignment="1">
      <alignment horizontal="center" vertical="center"/>
    </xf>
    <xf numFmtId="0" fontId="4" fillId="0" borderId="5" xfId="1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1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13" applyFont="1" applyFill="1" applyBorder="1" applyAlignment="1">
      <alignment horizontal="center" wrapText="1"/>
    </xf>
    <xf numFmtId="0" fontId="4" fillId="0" borderId="1" xfId="13" applyFont="1" applyFill="1" applyBorder="1" applyAlignment="1">
      <alignment horizontal="center" vertical="center" wrapText="1"/>
    </xf>
    <xf numFmtId="3" fontId="4" fillId="0" borderId="1" xfId="13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vertical="center" readingOrder="1"/>
    </xf>
    <xf numFmtId="0" fontId="2" fillId="2" borderId="9" xfId="0" applyFont="1" applyFill="1" applyBorder="1" applyAlignment="1">
      <alignment horizontal="center" vertical="center" readingOrder="1"/>
    </xf>
    <xf numFmtId="0" fontId="2" fillId="2" borderId="3" xfId="0" applyFont="1" applyFill="1" applyBorder="1" applyAlignment="1">
      <alignment horizontal="center" vertical="center" readingOrder="1"/>
    </xf>
    <xf numFmtId="0" fontId="4" fillId="0" borderId="4" xfId="13" applyFont="1" applyFill="1" applyBorder="1" applyAlignment="1">
      <alignment horizontal="center" vertical="center" wrapText="1"/>
    </xf>
    <xf numFmtId="0" fontId="4" fillId="0" borderId="5" xfId="13" applyFont="1" applyFill="1" applyBorder="1" applyAlignment="1">
      <alignment horizontal="center" vertical="center" wrapText="1"/>
    </xf>
    <xf numFmtId="0" fontId="4" fillId="0" borderId="5" xfId="7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center" vertical="center" wrapText="1"/>
    </xf>
    <xf numFmtId="0" fontId="4" fillId="0" borderId="0" xfId="7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readingOrder="1"/>
    </xf>
    <xf numFmtId="0" fontId="2" fillId="2" borderId="6" xfId="0" applyFont="1" applyFill="1" applyBorder="1" applyAlignment="1">
      <alignment horizontal="center" vertical="center" readingOrder="1"/>
    </xf>
    <xf numFmtId="0" fontId="2" fillId="2" borderId="10" xfId="0" applyFont="1" applyFill="1" applyBorder="1" applyAlignment="1">
      <alignment horizontal="center" vertical="center" readingOrder="1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5" fillId="0" borderId="0" xfId="0" applyFont="1" applyFill="1" applyBorder="1"/>
  </cellXfs>
  <cellStyles count="22">
    <cellStyle name="Hipervínculo" xfId="21" builtinId="8"/>
    <cellStyle name="Millares" xfId="20" builtinId="3"/>
    <cellStyle name="Normal" xfId="0" builtinId="0"/>
    <cellStyle name="Normal_Hoja1 2" xfId="19"/>
    <cellStyle name="Normal_Hoja3" xfId="12"/>
    <cellStyle name="Normal_ingrteso y régimen" xfId="18"/>
    <cellStyle name="Normal_R1_1" xfId="1"/>
    <cellStyle name="Normal_R12" xfId="7"/>
    <cellStyle name="Normal_R13" xfId="8"/>
    <cellStyle name="Normal_R14" xfId="16"/>
    <cellStyle name="Normal_R17" xfId="9"/>
    <cellStyle name="Normal_R18" xfId="10"/>
    <cellStyle name="Normal_R2" xfId="3"/>
    <cellStyle name="Normal_R20" xfId="15"/>
    <cellStyle name="Normal_R21" xfId="14"/>
    <cellStyle name="Normal_R22" xfId="11"/>
    <cellStyle name="Normal_R24" xfId="13"/>
    <cellStyle name="Normal_R3" xfId="4"/>
    <cellStyle name="Normal_R4" xfId="17"/>
    <cellStyle name="Normal_R5" xfId="5"/>
    <cellStyle name="Normal_R6" xfId="6"/>
    <cellStyle name="Porcentaje" xfId="2" builtinId="5"/>
  </cellStyles>
  <dxfs count="15">
    <dxf>
      <numFmt numFmtId="3" formatCode="#,##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3" formatCode="#,##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3" formatCode="#,##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3" formatCode="#,##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3" formatCode="#,##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numFmt numFmtId="3" formatCode="#,##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3" formatCode="#,##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963634"/>
      <color rgb="FF8064A2"/>
      <color rgb="FF9BBB59"/>
      <color rgb="FFC0504D"/>
      <color rgb="FF953735"/>
      <color rgb="FF17375E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222222222222221E-2"/>
          <c:y val="8.0944865855521013E-3"/>
          <c:w val="0.94825925925925925"/>
          <c:h val="0.71312369549252141"/>
        </c:manualLayout>
      </c:layout>
      <c:stockChart>
        <c:ser>
          <c:idx val="0"/>
          <c:order val="0"/>
          <c:tx>
            <c:strRef>
              <c:f>'Ingreso mensual según contratac'!$B$38</c:f>
              <c:strCache>
                <c:ptCount val="1"/>
                <c:pt idx="0">
                  <c:v>Máximo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63634"/>
              </a:solidFill>
              <a:ln w="9525">
                <a:solidFill>
                  <a:srgbClr val="96363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'Ingreso mensual según contratac'!$C$4:$F$4</c:f>
              <c:strCache>
                <c:ptCount val="4"/>
                <c:pt idx="0">
                  <c:v>D. Leg. 276</c:v>
                </c:pt>
                <c:pt idx="1">
                  <c:v>D. Leg. 728</c:v>
                </c:pt>
                <c:pt idx="2">
                  <c:v>CAS</c:v>
                </c:pt>
                <c:pt idx="3">
                  <c:v>Locación de servicios</c:v>
                </c:pt>
              </c:strCache>
            </c:strRef>
          </c:cat>
          <c:val>
            <c:numRef>
              <c:f>'Ingreso mensual según contratac'!$C$38:$F$38</c:f>
              <c:numCache>
                <c:formatCode>#,##0</c:formatCode>
                <c:ptCount val="4"/>
                <c:pt idx="0">
                  <c:v>6162</c:v>
                </c:pt>
                <c:pt idx="1">
                  <c:v>2350.73</c:v>
                </c:pt>
                <c:pt idx="2">
                  <c:v>7000</c:v>
                </c:pt>
                <c:pt idx="3">
                  <c:v>5500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39A-41D7-ACCF-5A7B53120326}"/>
            </c:ext>
          </c:extLst>
        </c:ser>
        <c:ser>
          <c:idx val="1"/>
          <c:order val="1"/>
          <c:tx>
            <c:strRef>
              <c:f>'Ingreso mensual según contratac'!$B$39</c:f>
              <c:strCache>
                <c:ptCount val="1"/>
                <c:pt idx="0">
                  <c:v>Promedio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'Ingreso mensual según contratac'!$C$4:$F$4</c:f>
              <c:strCache>
                <c:ptCount val="4"/>
                <c:pt idx="0">
                  <c:v>D. Leg. 276</c:v>
                </c:pt>
                <c:pt idx="1">
                  <c:v>D. Leg. 728</c:v>
                </c:pt>
                <c:pt idx="2">
                  <c:v>CAS</c:v>
                </c:pt>
                <c:pt idx="3">
                  <c:v>Locación de servicios</c:v>
                </c:pt>
              </c:strCache>
            </c:strRef>
          </c:cat>
          <c:val>
            <c:numRef>
              <c:f>'Ingreso mensual según contratac'!$C$39:$F$39</c:f>
              <c:numCache>
                <c:formatCode>#,##0</c:formatCode>
                <c:ptCount val="4"/>
                <c:pt idx="0">
                  <c:v>2167.2199999999998</c:v>
                </c:pt>
                <c:pt idx="1">
                  <c:v>1593.05</c:v>
                </c:pt>
                <c:pt idx="2">
                  <c:v>1275.22</c:v>
                </c:pt>
                <c:pt idx="3">
                  <c:v>1408.8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9A-41D7-ACCF-5A7B53120326}"/>
            </c:ext>
          </c:extLst>
        </c:ser>
        <c:ser>
          <c:idx val="2"/>
          <c:order val="2"/>
          <c:tx>
            <c:strRef>
              <c:f>'Ingreso mensual según contratac'!$B$40</c:f>
              <c:strCache>
                <c:ptCount val="1"/>
                <c:pt idx="0">
                  <c:v>Mínimo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63634"/>
              </a:solidFill>
              <a:ln w="9525">
                <a:solidFill>
                  <a:srgbClr val="96363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'Ingreso mensual según contratac'!$C$4:$F$4</c:f>
              <c:strCache>
                <c:ptCount val="4"/>
                <c:pt idx="0">
                  <c:v>D. Leg. 276</c:v>
                </c:pt>
                <c:pt idx="1">
                  <c:v>D. Leg. 728</c:v>
                </c:pt>
                <c:pt idx="2">
                  <c:v>CAS</c:v>
                </c:pt>
                <c:pt idx="3">
                  <c:v>Locación de servicios</c:v>
                </c:pt>
              </c:strCache>
            </c:strRef>
          </c:cat>
          <c:val>
            <c:numRef>
              <c:f>'Ingreso mensual según contratac'!$C$40:$F$40</c:f>
              <c:numCache>
                <c:formatCode>#,##0</c:formatCode>
                <c:ptCount val="4"/>
                <c:pt idx="0">
                  <c:v>862.07</c:v>
                </c:pt>
                <c:pt idx="1">
                  <c:v>1000</c:v>
                </c:pt>
                <c:pt idx="2">
                  <c:v>850</c:v>
                </c:pt>
                <c:pt idx="3">
                  <c:v>900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39A-41D7-ACCF-5A7B53120326}"/>
            </c:ext>
          </c:extLst>
        </c:ser>
        <c:ser>
          <c:idx val="3"/>
          <c:order val="3"/>
          <c:tx>
            <c:strRef>
              <c:f>'Ingreso mensual según contratac'!$B$41</c:f>
              <c:strCache>
                <c:ptCount val="1"/>
                <c:pt idx="0">
                  <c:v>Mediano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1909196877544508E-2"/>
                  <c:y val="-2.991719767729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39A-41D7-ACCF-5A7B5312032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8321466427140625E-2"/>
                  <c:y val="-1.7095541529882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9A-41D7-ACCF-5A7B5312032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768766643071429E-2"/>
                  <c:y val="-3.8471833098177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39A-41D7-ACCF-5A7B5312032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762699295513684E-2"/>
                  <c:y val="-1.709564089907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9A-41D7-ACCF-5A7B53120326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'Ingreso mensual según contratac'!$C$4:$F$4</c:f>
              <c:strCache>
                <c:ptCount val="4"/>
                <c:pt idx="0">
                  <c:v>D. Leg. 276</c:v>
                </c:pt>
                <c:pt idx="1">
                  <c:v>D. Leg. 728</c:v>
                </c:pt>
                <c:pt idx="2">
                  <c:v>CAS</c:v>
                </c:pt>
                <c:pt idx="3">
                  <c:v>Locación de servicios</c:v>
                </c:pt>
              </c:strCache>
            </c:strRef>
          </c:cat>
          <c:val>
            <c:numRef>
              <c:f>'Ingreso mensual según contratac'!$C$41:$F$41</c:f>
              <c:numCache>
                <c:formatCode>#,##0</c:formatCode>
                <c:ptCount val="4"/>
                <c:pt idx="0">
                  <c:v>2043.39</c:v>
                </c:pt>
                <c:pt idx="1">
                  <c:v>1563.4</c:v>
                </c:pt>
                <c:pt idx="2">
                  <c:v>1000</c:v>
                </c:pt>
                <c:pt idx="3">
                  <c:v>1200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A39A-41D7-ACCF-5A7B53120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315317504"/>
        <c:axId val="315399608"/>
      </c:stockChart>
      <c:catAx>
        <c:axId val="31531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15399608"/>
        <c:crosses val="autoZero"/>
        <c:auto val="1"/>
        <c:lblAlgn val="ctr"/>
        <c:lblOffset val="100"/>
        <c:noMultiLvlLbl val="0"/>
      </c:catAx>
      <c:valAx>
        <c:axId val="3153996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1531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764833333333331"/>
          <c:y val="0.9096937083233686"/>
          <c:w val="0.52056907407407405"/>
          <c:h val="7.48258647463187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62475494702051E-3"/>
          <c:y val="2.0143979349417473E-2"/>
          <c:w val="0.83815335290893567"/>
          <c:h val="0.9054575035486995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'Personas por exp. fun. y edad'!$B$16</c:f>
              <c:strCache>
                <c:ptCount val="1"/>
                <c:pt idx="0">
                  <c:v>De 18 a 29 años de edad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7567717094174227E-2"/>
                  <c:y val="-5.131308076666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F00-4705-9176-C169790679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1931850787863423E-2"/>
                  <c:y val="-5.0587548214007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F00-4705-9176-C169790679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5132788217525E-2"/>
                  <c:y val="-5.0282843121468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F00-4705-9176-C169790679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'Personas por exp. fun. y edad'!$C$15:$G$15</c:f>
              <c:strCache>
                <c:ptCount val="5"/>
                <c:pt idx="0">
                  <c:v>De 0 a 5 años</c:v>
                </c:pt>
                <c:pt idx="1">
                  <c:v>De 6 a 10 años</c:v>
                </c:pt>
                <c:pt idx="2">
                  <c:v>De 11 a 20 años</c:v>
                </c:pt>
                <c:pt idx="3">
                  <c:v>De 21 a 30 años</c:v>
                </c:pt>
                <c:pt idx="4">
                  <c:v>De 31 años a más</c:v>
                </c:pt>
              </c:strCache>
            </c:strRef>
          </c:cat>
          <c:val>
            <c:numRef>
              <c:f>'Personas por exp. fun. y edad'!$C$16:$G$16</c:f>
              <c:numCache>
                <c:formatCode>0.0%</c:formatCode>
                <c:ptCount val="5"/>
                <c:pt idx="0">
                  <c:v>0.29297269969666329</c:v>
                </c:pt>
                <c:pt idx="1">
                  <c:v>7.5546719681908542E-2</c:v>
                </c:pt>
                <c:pt idx="2">
                  <c:v>7.5471698113207548E-3</c:v>
                </c:pt>
                <c:pt idx="3">
                  <c:v>8.9020771513353119E-3</c:v>
                </c:pt>
                <c:pt idx="4">
                  <c:v>8.4745762711864406E-3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F00-4705-9176-C16979067914}"/>
            </c:ext>
          </c:extLst>
        </c:ser>
        <c:ser>
          <c:idx val="1"/>
          <c:order val="1"/>
          <c:tx>
            <c:strRef>
              <c:f>'Personas por exp. fun. y edad'!$B$17</c:f>
              <c:strCache>
                <c:ptCount val="1"/>
                <c:pt idx="0">
                  <c:v>De 30 a 44 años de edad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1.2828282828282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F00-4705-9176-C169790679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'Personas por exp. fun. y edad'!$C$15:$G$15</c:f>
              <c:strCache>
                <c:ptCount val="5"/>
                <c:pt idx="0">
                  <c:v>De 0 a 5 años</c:v>
                </c:pt>
                <c:pt idx="1">
                  <c:v>De 6 a 10 años</c:v>
                </c:pt>
                <c:pt idx="2">
                  <c:v>De 11 a 20 años</c:v>
                </c:pt>
                <c:pt idx="3">
                  <c:v>De 21 a 30 años</c:v>
                </c:pt>
                <c:pt idx="4">
                  <c:v>De 31 años a más</c:v>
                </c:pt>
              </c:strCache>
            </c:strRef>
          </c:cat>
          <c:val>
            <c:numRef>
              <c:f>'Personas por exp. fun. y edad'!$C$17:$G$17</c:f>
              <c:numCache>
                <c:formatCode>0.0%</c:formatCode>
                <c:ptCount val="5"/>
                <c:pt idx="0">
                  <c:v>0.42947421638018202</c:v>
                </c:pt>
                <c:pt idx="1">
                  <c:v>0.48409542743538769</c:v>
                </c:pt>
                <c:pt idx="2">
                  <c:v>0.3987421383647799</c:v>
                </c:pt>
                <c:pt idx="3">
                  <c:v>7.1216617210682495E-2</c:v>
                </c:pt>
                <c:pt idx="4">
                  <c:v>1.6949152542372881E-2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F00-4705-9176-C16979067914}"/>
            </c:ext>
          </c:extLst>
        </c:ser>
        <c:ser>
          <c:idx val="2"/>
          <c:order val="2"/>
          <c:tx>
            <c:strRef>
              <c:f>'Personas por exp. fun. y edad'!$B$18</c:f>
              <c:strCache>
                <c:ptCount val="1"/>
                <c:pt idx="0">
                  <c:v>De 45 a 64 años de edad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40.5%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BDF-4C1D-9134-13928194BAD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'Personas por exp. fun. y edad'!$C$15:$G$15</c:f>
              <c:strCache>
                <c:ptCount val="5"/>
                <c:pt idx="0">
                  <c:v>De 0 a 5 años</c:v>
                </c:pt>
                <c:pt idx="1">
                  <c:v>De 6 a 10 años</c:v>
                </c:pt>
                <c:pt idx="2">
                  <c:v>De 11 a 20 años</c:v>
                </c:pt>
                <c:pt idx="3">
                  <c:v>De 21 a 30 años</c:v>
                </c:pt>
                <c:pt idx="4">
                  <c:v>De 31 años a más</c:v>
                </c:pt>
              </c:strCache>
            </c:strRef>
          </c:cat>
          <c:val>
            <c:numRef>
              <c:f>'Personas por exp. fun. y edad'!$C$18:$G$18</c:f>
              <c:numCache>
                <c:formatCode>0.0%</c:formatCode>
                <c:ptCount val="5"/>
                <c:pt idx="0">
                  <c:v>0.25455005055611729</c:v>
                </c:pt>
                <c:pt idx="1">
                  <c:v>0.40556660039761433</c:v>
                </c:pt>
                <c:pt idx="2">
                  <c:v>0.53836477987421383</c:v>
                </c:pt>
                <c:pt idx="3">
                  <c:v>0.81899109792284863</c:v>
                </c:pt>
                <c:pt idx="4">
                  <c:v>0.77966101694915257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F00-4705-9176-C16979067914}"/>
            </c:ext>
          </c:extLst>
        </c:ser>
        <c:ser>
          <c:idx val="3"/>
          <c:order val="3"/>
          <c:tx>
            <c:strRef>
              <c:f>'Personas por exp. fun. y edad'!$B$19</c:f>
              <c:strCache>
                <c:ptCount val="1"/>
                <c:pt idx="0">
                  <c:v>De 65 años de edad a más</c:v>
                </c:pt>
              </c:strCache>
            </c:strRef>
          </c:tx>
          <c:spPr>
            <a:solidFill>
              <a:srgbClr val="8064A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9163062938819518E-2"/>
                  <c:y val="-2.20624397511955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F00-4705-9176-C169790679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922013542934921E-2"/>
                  <c:y val="-2.536170599571895E-2"/>
                </c:manualLayout>
              </c:layout>
              <c:tx>
                <c:rich>
                  <a:bodyPr/>
                  <a:lstStyle/>
                  <a:p>
                    <a:fld id="{AAE81F86-E63E-4ACA-A8D8-08E3C22E94F1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F00-4705-9176-C16979067914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5.8922014780301228E-2"/>
                  <c:y val="-3.18237834419100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F00-4705-9176-C169790679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'Personas por exp. fun. y edad'!$C$15:$G$15</c:f>
              <c:strCache>
                <c:ptCount val="5"/>
                <c:pt idx="0">
                  <c:v>De 0 a 5 años</c:v>
                </c:pt>
                <c:pt idx="1">
                  <c:v>De 6 a 10 años</c:v>
                </c:pt>
                <c:pt idx="2">
                  <c:v>De 11 a 20 años</c:v>
                </c:pt>
                <c:pt idx="3">
                  <c:v>De 21 a 30 años</c:v>
                </c:pt>
                <c:pt idx="4">
                  <c:v>De 31 años a más</c:v>
                </c:pt>
              </c:strCache>
            </c:strRef>
          </c:cat>
          <c:val>
            <c:numRef>
              <c:f>'Personas por exp. fun. y edad'!$C$19:$G$19</c:f>
              <c:numCache>
                <c:formatCode>0.0%</c:formatCode>
                <c:ptCount val="5"/>
                <c:pt idx="0">
                  <c:v>2.300303336703741E-2</c:v>
                </c:pt>
                <c:pt idx="1">
                  <c:v>3.4791252485089463E-2</c:v>
                </c:pt>
                <c:pt idx="2">
                  <c:v>5.5345911949685536E-2</c:v>
                </c:pt>
                <c:pt idx="3">
                  <c:v>0.10089020771513353</c:v>
                </c:pt>
                <c:pt idx="4">
                  <c:v>0.19491525423728814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6F00-4705-9176-C16979067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4554376"/>
        <c:axId val="313778680"/>
      </c:barChart>
      <c:catAx>
        <c:axId val="314554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13778680"/>
        <c:crosses val="autoZero"/>
        <c:auto val="1"/>
        <c:lblAlgn val="ctr"/>
        <c:lblOffset val="100"/>
        <c:noMultiLvlLbl val="0"/>
      </c:catAx>
      <c:valAx>
        <c:axId val="31377868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14554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66896604938272"/>
          <c:y val="0.32709782024381362"/>
          <c:w val="0.15351095679012342"/>
          <c:h val="0.39630737064277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752475</xdr:colOff>
      <xdr:row>34</xdr:row>
      <xdr:rowOff>0</xdr:rowOff>
    </xdr:from>
    <xdr:to>
      <xdr:col>10</xdr:col>
      <xdr:colOff>0</xdr:colOff>
      <xdr:row>46</xdr:row>
      <xdr:rowOff>114300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xmlns="" id="{6AD8BF77-D66A-4B8C-9449-AB76F58AA5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708423</xdr:colOff>
      <xdr:row>5</xdr:row>
      <xdr:rowOff>128984</xdr:rowOff>
    </xdr:from>
    <xdr:to>
      <xdr:col>9</xdr:col>
      <xdr:colOff>0</xdr:colOff>
      <xdr:row>24</xdr:row>
      <xdr:rowOff>153571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Tabla24" displayName="Tabla24" ref="B4:N24" totalsRowShown="0" headerRowDxfId="14" headerRowBorderDxfId="13">
  <tableColumns count="13">
    <tableColumn id="1" name="#" dataDxfId="12"/>
    <tableColumn id="2" name="Departamento" dataDxfId="11"/>
    <tableColumn id="3" name="Total de Gobiernos Locales" dataDxfId="10"/>
    <tableColumn id="4" name="GL Provinciales" dataDxfId="9"/>
    <tableColumn id="5" name="GL Distritales" dataDxfId="8"/>
    <tableColumn id="6" name="GL Urbanos" dataDxfId="7"/>
    <tableColumn id="7" name="GL Rurales" dataDxfId="6"/>
    <tableColumn id="8" name="N° GL_x000a_Urbanos2" dataDxfId="5"/>
    <tableColumn id="9" name="Puestos Mapeados (ocupados + vacantes)" dataDxfId="4"/>
    <tableColumn id="10" name="Puestos _x000a_Ocupados" dataDxfId="3"/>
    <tableColumn id="11" name="Ocupantes Mapeados" dataDxfId="2"/>
    <tableColumn id="12" name="Ocuantes Entrevistados" dataDxfId="1"/>
    <tableColumn id="13" name="Ocupantes que brindaron informa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showGridLines="0" tabSelected="1" workbookViewId="0">
      <selection activeCell="C31" sqref="C31"/>
    </sheetView>
  </sheetViews>
  <sheetFormatPr baseColWidth="10" defaultRowHeight="15"/>
  <cols>
    <col min="2" max="2" width="20.7109375" customWidth="1"/>
    <col min="3" max="3" width="183.42578125" bestFit="1" customWidth="1"/>
  </cols>
  <sheetData>
    <row r="2" spans="2:3" s="99" customFormat="1" ht="18.75">
      <c r="B2" s="100" t="s">
        <v>131</v>
      </c>
      <c r="C2" s="100" t="s">
        <v>176</v>
      </c>
    </row>
    <row r="3" spans="2:3" s="99" customFormat="1" ht="18.75">
      <c r="B3" s="184">
        <v>1</v>
      </c>
      <c r="C3" s="101" t="s">
        <v>141</v>
      </c>
    </row>
    <row r="4" spans="2:3" s="99" customFormat="1" ht="18.75">
      <c r="B4" s="184">
        <v>2</v>
      </c>
      <c r="C4" s="101" t="s">
        <v>142</v>
      </c>
    </row>
    <row r="5" spans="2:3" s="99" customFormat="1" ht="18.75">
      <c r="B5" s="184">
        <v>3</v>
      </c>
      <c r="C5" s="101" t="s">
        <v>143</v>
      </c>
    </row>
    <row r="6" spans="2:3" s="99" customFormat="1" ht="18.75">
      <c r="B6" s="184">
        <v>4</v>
      </c>
      <c r="C6" s="101" t="s">
        <v>144</v>
      </c>
    </row>
    <row r="7" spans="2:3" s="99" customFormat="1" ht="18.75">
      <c r="B7" s="184">
        <v>5</v>
      </c>
      <c r="C7" s="101" t="s">
        <v>145</v>
      </c>
    </row>
    <row r="8" spans="2:3" s="99" customFormat="1" ht="18.75">
      <c r="B8" s="184">
        <v>6</v>
      </c>
      <c r="C8" s="101" t="s">
        <v>146</v>
      </c>
    </row>
    <row r="9" spans="2:3" s="99" customFormat="1" ht="18.75">
      <c r="B9" s="184">
        <v>7</v>
      </c>
      <c r="C9" s="101" t="s">
        <v>147</v>
      </c>
    </row>
    <row r="10" spans="2:3" s="99" customFormat="1" ht="18.75">
      <c r="B10" s="184">
        <v>8</v>
      </c>
      <c r="C10" s="101" t="s">
        <v>148</v>
      </c>
    </row>
    <row r="11" spans="2:3" s="99" customFormat="1" ht="18.75">
      <c r="B11" s="184">
        <v>9</v>
      </c>
      <c r="C11" s="101" t="s">
        <v>149</v>
      </c>
    </row>
    <row r="12" spans="2:3" s="99" customFormat="1" ht="18.75">
      <c r="B12" s="184">
        <v>10</v>
      </c>
      <c r="C12" s="101" t="s">
        <v>150</v>
      </c>
    </row>
    <row r="13" spans="2:3" s="99" customFormat="1" ht="18.75">
      <c r="B13" s="184">
        <v>11</v>
      </c>
      <c r="C13" s="101" t="s">
        <v>151</v>
      </c>
    </row>
    <row r="14" spans="2:3" s="99" customFormat="1" ht="18.75">
      <c r="B14" s="184">
        <v>12</v>
      </c>
      <c r="C14" s="101" t="s">
        <v>152</v>
      </c>
    </row>
    <row r="15" spans="2:3" s="99" customFormat="1" ht="18.75">
      <c r="B15" s="184">
        <v>13</v>
      </c>
      <c r="C15" s="102" t="s">
        <v>153</v>
      </c>
    </row>
    <row r="16" spans="2:3" s="99" customFormat="1" ht="18.75">
      <c r="B16" s="184">
        <v>14</v>
      </c>
      <c r="C16" s="102" t="s">
        <v>154</v>
      </c>
    </row>
    <row r="17" spans="2:3" s="99" customFormat="1" ht="18.75">
      <c r="B17" s="184">
        <v>15</v>
      </c>
      <c r="C17" s="102" t="s">
        <v>155</v>
      </c>
    </row>
    <row r="18" spans="2:3" s="99" customFormat="1" ht="18.75">
      <c r="B18" s="184">
        <v>16</v>
      </c>
      <c r="C18" s="102" t="s">
        <v>156</v>
      </c>
    </row>
    <row r="19" spans="2:3" s="99" customFormat="1" ht="18.75">
      <c r="B19" s="184">
        <v>17</v>
      </c>
      <c r="C19" s="102" t="s">
        <v>157</v>
      </c>
    </row>
    <row r="20" spans="2:3" s="99" customFormat="1" ht="18.75">
      <c r="B20" s="184">
        <v>18</v>
      </c>
      <c r="C20" s="102" t="s">
        <v>158</v>
      </c>
    </row>
    <row r="21" spans="2:3" s="99" customFormat="1" ht="18.75">
      <c r="B21" s="184">
        <v>19</v>
      </c>
      <c r="C21" s="102" t="s">
        <v>159</v>
      </c>
    </row>
    <row r="22" spans="2:3" s="99" customFormat="1" ht="18.75">
      <c r="B22" s="184">
        <v>20</v>
      </c>
      <c r="C22" s="102" t="s">
        <v>160</v>
      </c>
    </row>
    <row r="23" spans="2:3" s="99" customFormat="1" ht="18.75">
      <c r="B23" s="184">
        <v>21</v>
      </c>
      <c r="C23" s="102" t="s">
        <v>161</v>
      </c>
    </row>
    <row r="24" spans="2:3" s="99" customFormat="1" ht="18.75">
      <c r="B24" s="184">
        <v>22</v>
      </c>
      <c r="C24" s="101" t="s">
        <v>177</v>
      </c>
    </row>
    <row r="25" spans="2:3" s="99" customFormat="1" ht="18.75">
      <c r="B25" s="184">
        <v>23</v>
      </c>
      <c r="C25" s="101" t="s">
        <v>178</v>
      </c>
    </row>
    <row r="26" spans="2:3" s="99" customFormat="1" ht="18.75">
      <c r="B26" s="184">
        <v>24</v>
      </c>
      <c r="C26" s="101" t="s">
        <v>164</v>
      </c>
    </row>
    <row r="27" spans="2:3" s="99" customFormat="1" ht="18.75">
      <c r="B27" s="184">
        <v>25</v>
      </c>
      <c r="C27" s="101" t="s">
        <v>165</v>
      </c>
    </row>
  </sheetData>
  <hyperlinks>
    <hyperlink ref="C3" location="'Información recogida'!A1" display="Información recogida por departamento en el Estudio de Gobiernos Locales"/>
    <hyperlink ref="C4" location="'Personas según contratación'!A1" display="Participación de personas en GL según modalidad de contratación"/>
    <hyperlink ref="C5" location="'Personas según ámb. y contrat.'!A1" display="Participación de personas en GL por ámbito, según modalidad de contratación"/>
    <hyperlink ref="C6" location="'Personas según natura. órgano'!A1" display="Participación de personas en GL según naturaleza del órgano"/>
    <hyperlink ref="C7" location="'Personas según sexo y contrata.'!A1" display="Nº de personas al servicio de los Gobiernos Locales por sexo, según modalidad de contratación, 2016"/>
    <hyperlink ref="C8" location="'ingreso mensual según contratac'!A1" display="Ingreso mensual bruto mínimo, máximo, promedio y mediano por modalidad de contratación de las personas al servicio de los GL"/>
    <hyperlink ref="C9" location="'Ingreso promedio según sexo'!A1" display="Ingreso mensual bruto promedio según modalidad de contratación, por sexo, 2016 "/>
    <hyperlink ref="C10" location="'Personas según edad y sexo'!A1" display="Participación de personas en GL por sexo, según edad, 2016"/>
    <hyperlink ref="C11" location="'Edad según contratación'!A1" display="Mínimo, máximo y promedio de la edad de las personas en GL según modalidad de contratación"/>
    <hyperlink ref="C12" location="'Edad según natura. órgano'!A1" display="Mínimo, máximo y promedio de la edad de las personas en GL según naturaleza del órgano"/>
    <hyperlink ref="C13" location="'Personas según sexo y estudios'!A1" display="Participación de personas en GL por sexo, según formación académica"/>
    <hyperlink ref="C14" location="'Persona por estudio y nat. org.'!A1" display="Participación de hombres en GL según formación académica, por naturaleza del órgano, 2016"/>
    <hyperlink ref="C15" location="'Persona por estudio y nat. org.'!A1" display="Participación de mujeres en GL según formación académica, por naturaleza del órgano, 2016"/>
    <hyperlink ref="C16" location="'Personas según posgrado'!A1" display="Participación de personas en GL según formación posgrado, por nivel de posgrado, 2016"/>
    <hyperlink ref="C17" location="'Personas según años experiencia'!A1" display="Participación de personas en GL según años de experiencia laboral en general, 2016"/>
    <hyperlink ref="C18" location="'Años de exp. según nat. órgano'!A1" display="Años de experiencia promedio en funciones o puestos similares en el sector público según naturaleza del órgano, 2016 "/>
    <hyperlink ref="C19" location="'Personas por exp. func. y sexo'!A1" display="Participación de personas en GL por sexo, según años de experiencia en funciones o puestos similares en el sector público"/>
    <hyperlink ref="C20" location="'Personas por exp. fun. y edad'!A1" display="Participación de personas en GL por años de experiencia en funciones o puestos similares en el sector público, según edad, 2016"/>
    <hyperlink ref="C21" location="'Personas por exp. func y estudi'!A1" display="Participación de personas en GL por años de experiencia en funciones o puestos similares en el sector público, según formación académica, 2016"/>
    <hyperlink ref="C22" location="'Personas por contrataci e ingre'!A1" display="Participación de personas en GL según modalidad de contratación con ingresos brutos mensuales menores a S/ 850"/>
    <hyperlink ref="C23" location="'ingre. mensual por contratación'!A1" display="Mínimo, máximo y promedio del ingreso mensual bruto de las personas al servicio de los Gobiernos Locales cuyo ingreso bruto mensual es menor a S/ 850"/>
    <hyperlink ref="C24" location="'Puestos&lt;850 y 750 x tam muni'!A1" display="Nº de ocupantes con ingresos menores a 850 según tamaño de municipalidad"/>
    <hyperlink ref="C25" location="'Puestos&lt;850 y 750 x tam muni'!A1" display="Nº de ocupantes con ingresos menores a750 según tamaño de municipalidad"/>
    <hyperlink ref="C26" location="'Brecha ingresos'!A1" display="Ingreso mensual bruto promedio por sexo, 2016 "/>
    <hyperlink ref="C27" location="'Personas según edad'!A1" display="Nº de personas al servicio de los Gobiernos Locales según edad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showGridLines="0" zoomScaleNormal="100" workbookViewId="0">
      <selection activeCell="D13" sqref="D13"/>
    </sheetView>
  </sheetViews>
  <sheetFormatPr baseColWidth="10" defaultRowHeight="15"/>
  <cols>
    <col min="1" max="1" width="11.42578125" style="5"/>
    <col min="2" max="7" width="25.7109375" style="5" customWidth="1"/>
    <col min="8" max="8" width="11.42578125" style="5"/>
    <col min="9" max="9" width="21.7109375" style="5" bestFit="1" customWidth="1"/>
    <col min="10" max="10" width="17.140625" style="5" bestFit="1" customWidth="1"/>
    <col min="11" max="11" width="22.5703125" style="5" bestFit="1" customWidth="1"/>
    <col min="12" max="12" width="27.7109375" style="5" bestFit="1" customWidth="1"/>
    <col min="13" max="13" width="7.85546875" style="5" bestFit="1" customWidth="1"/>
    <col min="14" max="16384" width="11.42578125" style="5"/>
  </cols>
  <sheetData>
    <row r="1" spans="2:8">
      <c r="B1" s="297"/>
      <c r="C1" s="297"/>
      <c r="D1" s="297"/>
      <c r="E1" s="297"/>
      <c r="F1" s="297"/>
    </row>
    <row r="2" spans="2:8">
      <c r="B2" s="294" t="s">
        <v>149</v>
      </c>
      <c r="C2" s="295"/>
      <c r="D2" s="295"/>
      <c r="E2" s="295"/>
      <c r="F2" s="295"/>
      <c r="G2" s="296"/>
    </row>
    <row r="3" spans="2:8" ht="30">
      <c r="B3" s="67" t="s">
        <v>135</v>
      </c>
      <c r="C3" s="67" t="s">
        <v>64</v>
      </c>
      <c r="D3" s="67" t="s">
        <v>65</v>
      </c>
      <c r="E3" s="67" t="s">
        <v>1</v>
      </c>
      <c r="F3" s="67" t="s">
        <v>31</v>
      </c>
      <c r="G3" s="67" t="s">
        <v>66</v>
      </c>
    </row>
    <row r="4" spans="2:8">
      <c r="B4" s="67" t="s">
        <v>12</v>
      </c>
      <c r="C4" s="219">
        <v>84</v>
      </c>
      <c r="D4" s="219">
        <v>70</v>
      </c>
      <c r="E4" s="219">
        <v>73</v>
      </c>
      <c r="F4" s="219">
        <v>76</v>
      </c>
      <c r="G4" s="219">
        <v>63</v>
      </c>
    </row>
    <row r="5" spans="2:8">
      <c r="B5" s="67" t="s">
        <v>9</v>
      </c>
      <c r="C5" s="219">
        <v>46.61</v>
      </c>
      <c r="D5" s="219">
        <v>49.06</v>
      </c>
      <c r="E5" s="219">
        <v>37.72</v>
      </c>
      <c r="F5" s="219">
        <v>38.17</v>
      </c>
      <c r="G5" s="219">
        <v>34.07</v>
      </c>
    </row>
    <row r="6" spans="2:8">
      <c r="B6" s="67" t="s">
        <v>11</v>
      </c>
      <c r="C6" s="220">
        <v>20</v>
      </c>
      <c r="D6" s="220">
        <v>22</v>
      </c>
      <c r="E6" s="220">
        <v>19</v>
      </c>
      <c r="F6" s="220">
        <v>18</v>
      </c>
      <c r="G6" s="220">
        <v>18</v>
      </c>
    </row>
    <row r="7" spans="2:8">
      <c r="B7" s="67" t="s">
        <v>10</v>
      </c>
      <c r="C7" s="220">
        <v>47</v>
      </c>
      <c r="D7" s="220">
        <v>50</v>
      </c>
      <c r="E7" s="220">
        <v>36</v>
      </c>
      <c r="F7" s="220">
        <v>36</v>
      </c>
      <c r="G7" s="220">
        <v>32.5</v>
      </c>
    </row>
    <row r="8" spans="2:8" s="38" customFormat="1" ht="12">
      <c r="B8" s="69" t="s">
        <v>185</v>
      </c>
    </row>
    <row r="9" spans="2:8" s="38" customFormat="1" ht="12">
      <c r="B9" s="42" t="s">
        <v>181</v>
      </c>
    </row>
    <row r="10" spans="2:8" s="38" customFormat="1" ht="12">
      <c r="B10" s="60" t="s">
        <v>182</v>
      </c>
      <c r="C10" s="70"/>
      <c r="D10" s="70"/>
      <c r="E10" s="70"/>
      <c r="F10" s="70"/>
      <c r="G10" s="70"/>
      <c r="H10" s="70"/>
    </row>
    <row r="11" spans="2:8">
      <c r="B11" s="68"/>
      <c r="C11" s="8"/>
      <c r="D11" s="8"/>
      <c r="E11" s="8"/>
      <c r="F11" s="8"/>
      <c r="G11" s="8"/>
      <c r="H11" s="8"/>
    </row>
  </sheetData>
  <mergeCells count="2">
    <mergeCell ref="B1:F1"/>
    <mergeCell ref="B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showGridLines="0" zoomScaleNormal="100" workbookViewId="0">
      <selection activeCell="D16" sqref="D16"/>
    </sheetView>
  </sheetViews>
  <sheetFormatPr baseColWidth="10" defaultRowHeight="15"/>
  <cols>
    <col min="1" max="1" width="11.42578125" style="5"/>
    <col min="2" max="5" width="25.7109375" style="5" customWidth="1"/>
    <col min="6" max="16384" width="11.42578125" style="5"/>
  </cols>
  <sheetData>
    <row r="2" spans="2:5">
      <c r="B2" s="294" t="s">
        <v>150</v>
      </c>
      <c r="C2" s="295"/>
      <c r="D2" s="295"/>
      <c r="E2" s="296"/>
    </row>
    <row r="3" spans="2:5">
      <c r="B3" s="141" t="s">
        <v>135</v>
      </c>
      <c r="C3" s="142" t="s">
        <v>8</v>
      </c>
      <c r="D3" s="142" t="s">
        <v>56</v>
      </c>
      <c r="E3" s="142" t="s">
        <v>24</v>
      </c>
    </row>
    <row r="4" spans="2:5">
      <c r="B4" s="71" t="s">
        <v>12</v>
      </c>
      <c r="C4" s="221">
        <v>84</v>
      </c>
      <c r="D4" s="221">
        <v>73</v>
      </c>
      <c r="E4" s="221">
        <v>76</v>
      </c>
    </row>
    <row r="5" spans="2:5">
      <c r="B5" s="71" t="s">
        <v>9</v>
      </c>
      <c r="C5" s="221">
        <v>42.62</v>
      </c>
      <c r="D5" s="221">
        <v>39.01</v>
      </c>
      <c r="E5" s="221">
        <v>40.11</v>
      </c>
    </row>
    <row r="6" spans="2:5">
      <c r="B6" s="71" t="s">
        <v>11</v>
      </c>
      <c r="C6" s="221">
        <v>18</v>
      </c>
      <c r="D6" s="221">
        <v>18</v>
      </c>
      <c r="E6" s="221">
        <v>18</v>
      </c>
    </row>
    <row r="7" spans="2:5" s="38" customFormat="1" ht="12">
      <c r="B7" s="298" t="s">
        <v>140</v>
      </c>
      <c r="C7" s="298"/>
      <c r="D7" s="298"/>
      <c r="E7" s="298"/>
    </row>
    <row r="8" spans="2:5" s="38" customFormat="1" ht="12">
      <c r="B8" s="42" t="s">
        <v>181</v>
      </c>
    </row>
    <row r="9" spans="2:5" s="38" customFormat="1" ht="12">
      <c r="B9" s="42" t="s">
        <v>182</v>
      </c>
    </row>
  </sheetData>
  <mergeCells count="2">
    <mergeCell ref="B2:E2"/>
    <mergeCell ref="B7:E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showGridLines="0" zoomScaleNormal="100" workbookViewId="0">
      <selection activeCell="C17" sqref="C17"/>
    </sheetView>
  </sheetViews>
  <sheetFormatPr baseColWidth="10" defaultRowHeight="15"/>
  <cols>
    <col min="2" max="2" width="45.7109375" customWidth="1"/>
    <col min="3" max="5" width="20.7109375" customWidth="1"/>
  </cols>
  <sheetData>
    <row r="2" spans="2:5">
      <c r="B2" s="294" t="s">
        <v>151</v>
      </c>
      <c r="C2" s="295"/>
      <c r="D2" s="295"/>
      <c r="E2" s="296"/>
    </row>
    <row r="3" spans="2:5" s="7" customFormat="1">
      <c r="B3" s="114" t="s">
        <v>17</v>
      </c>
      <c r="C3" s="114" t="s">
        <v>33</v>
      </c>
      <c r="D3" s="114" t="s">
        <v>32</v>
      </c>
      <c r="E3" s="114" t="s">
        <v>2</v>
      </c>
    </row>
    <row r="4" spans="2:5">
      <c r="B4" s="112" t="s">
        <v>25</v>
      </c>
      <c r="C4" s="209">
        <v>118</v>
      </c>
      <c r="D4" s="209">
        <v>70</v>
      </c>
      <c r="E4" s="210">
        <v>188</v>
      </c>
    </row>
    <row r="5" spans="2:5">
      <c r="B5" s="112" t="s">
        <v>38</v>
      </c>
      <c r="C5" s="209">
        <v>377</v>
      </c>
      <c r="D5" s="209">
        <v>145</v>
      </c>
      <c r="E5" s="210">
        <v>522</v>
      </c>
    </row>
    <row r="6" spans="2:5">
      <c r="B6" s="112" t="s">
        <v>39</v>
      </c>
      <c r="C6" s="209">
        <v>1506</v>
      </c>
      <c r="D6" s="209">
        <v>625</v>
      </c>
      <c r="E6" s="210">
        <v>2131</v>
      </c>
    </row>
    <row r="7" spans="2:5">
      <c r="B7" s="25" t="s">
        <v>27</v>
      </c>
      <c r="C7" s="222">
        <v>778</v>
      </c>
      <c r="D7" s="222">
        <v>756</v>
      </c>
      <c r="E7" s="195">
        <v>1534</v>
      </c>
    </row>
    <row r="8" spans="2:5">
      <c r="B8" s="25" t="s">
        <v>28</v>
      </c>
      <c r="C8" s="222">
        <v>1241</v>
      </c>
      <c r="D8" s="222">
        <v>600</v>
      </c>
      <c r="E8" s="195">
        <v>1841</v>
      </c>
    </row>
    <row r="9" spans="2:5">
      <c r="B9" s="72" t="s">
        <v>2</v>
      </c>
      <c r="C9" s="195">
        <v>4020</v>
      </c>
      <c r="D9" s="195">
        <v>2196</v>
      </c>
      <c r="E9" s="195">
        <v>6216</v>
      </c>
    </row>
    <row r="10" spans="2:5" ht="12" customHeight="1">
      <c r="B10" s="42" t="s">
        <v>181</v>
      </c>
    </row>
    <row r="11" spans="2:5" ht="12" customHeight="1">
      <c r="B11" s="42" t="s">
        <v>182</v>
      </c>
    </row>
    <row r="24" ht="30" customHeight="1"/>
    <row r="26" ht="15" customHeight="1"/>
  </sheetData>
  <mergeCells count="1">
    <mergeCell ref="B2:E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9"/>
  <sheetViews>
    <sheetView showGridLines="0" zoomScaleNormal="100" workbookViewId="0">
      <selection activeCell="I31" sqref="I31"/>
    </sheetView>
  </sheetViews>
  <sheetFormatPr baseColWidth="10" defaultColWidth="11.42578125" defaultRowHeight="15"/>
  <cols>
    <col min="1" max="1" width="11.42578125" style="1"/>
    <col min="2" max="12" width="20.7109375" style="137" customWidth="1"/>
    <col min="13" max="13" width="11.42578125" style="1"/>
    <col min="14" max="15" width="10.85546875" customWidth="1"/>
    <col min="16" max="16384" width="11.42578125" style="1"/>
  </cols>
  <sheetData>
    <row r="2" spans="2:15">
      <c r="B2" s="287" t="s">
        <v>152</v>
      </c>
      <c r="C2" s="288"/>
      <c r="D2" s="288"/>
      <c r="E2" s="288"/>
      <c r="F2" s="289"/>
      <c r="H2" s="287" t="s">
        <v>153</v>
      </c>
      <c r="I2" s="288"/>
      <c r="J2" s="288"/>
      <c r="K2" s="288"/>
      <c r="L2" s="289"/>
      <c r="N2" s="12"/>
      <c r="O2" s="12"/>
    </row>
    <row r="3" spans="2:15" s="10" customFormat="1" ht="15" customHeight="1">
      <c r="B3" s="143" t="s">
        <v>17</v>
      </c>
      <c r="C3" s="143" t="s">
        <v>8</v>
      </c>
      <c r="D3" s="143" t="s">
        <v>56</v>
      </c>
      <c r="E3" s="143" t="s">
        <v>24</v>
      </c>
      <c r="F3" s="143" t="s">
        <v>2</v>
      </c>
      <c r="G3" s="144"/>
      <c r="H3" s="143" t="s">
        <v>17</v>
      </c>
      <c r="I3" s="143" t="s">
        <v>8</v>
      </c>
      <c r="J3" s="143" t="s">
        <v>56</v>
      </c>
      <c r="K3" s="143" t="s">
        <v>24</v>
      </c>
      <c r="L3" s="143" t="s">
        <v>2</v>
      </c>
      <c r="N3" s="12"/>
      <c r="O3" s="12"/>
    </row>
    <row r="4" spans="2:15">
      <c r="B4" s="145" t="s">
        <v>38</v>
      </c>
      <c r="C4" s="223">
        <v>336</v>
      </c>
      <c r="D4" s="223">
        <v>27</v>
      </c>
      <c r="E4" s="223">
        <v>14</v>
      </c>
      <c r="F4" s="224">
        <v>377</v>
      </c>
      <c r="G4" s="146"/>
      <c r="H4" s="147" t="s">
        <v>38</v>
      </c>
      <c r="I4" s="223">
        <v>107</v>
      </c>
      <c r="J4" s="223">
        <v>29</v>
      </c>
      <c r="K4" s="223">
        <v>9</v>
      </c>
      <c r="L4" s="224">
        <v>145</v>
      </c>
      <c r="M4" s="3"/>
    </row>
    <row r="5" spans="2:15">
      <c r="B5" s="145" t="s">
        <v>39</v>
      </c>
      <c r="C5" s="223">
        <v>1084</v>
      </c>
      <c r="D5" s="223">
        <v>313</v>
      </c>
      <c r="E5" s="223">
        <v>109</v>
      </c>
      <c r="F5" s="224">
        <v>1506</v>
      </c>
      <c r="G5" s="146"/>
      <c r="H5" s="147" t="s">
        <v>39</v>
      </c>
      <c r="I5" s="223">
        <v>408</v>
      </c>
      <c r="J5" s="223">
        <v>169</v>
      </c>
      <c r="K5" s="223">
        <v>48</v>
      </c>
      <c r="L5" s="224">
        <v>625</v>
      </c>
      <c r="M5" s="3"/>
      <c r="N5" s="26"/>
      <c r="O5" s="26"/>
    </row>
    <row r="6" spans="2:15">
      <c r="B6" s="145" t="s">
        <v>25</v>
      </c>
      <c r="C6" s="223">
        <v>103</v>
      </c>
      <c r="D6" s="223">
        <v>14</v>
      </c>
      <c r="E6" s="223">
        <v>1</v>
      </c>
      <c r="F6" s="224">
        <v>118</v>
      </c>
      <c r="G6" s="146"/>
      <c r="H6" s="147" t="s">
        <v>25</v>
      </c>
      <c r="I6" s="223">
        <v>64</v>
      </c>
      <c r="J6" s="223">
        <v>3</v>
      </c>
      <c r="K6" s="223">
        <v>3</v>
      </c>
      <c r="L6" s="224">
        <v>70</v>
      </c>
      <c r="M6" s="3"/>
      <c r="N6" s="26"/>
      <c r="O6" s="26"/>
    </row>
    <row r="7" spans="2:15">
      <c r="B7" s="145" t="s">
        <v>27</v>
      </c>
      <c r="C7" s="223">
        <v>500</v>
      </c>
      <c r="D7" s="223">
        <v>238</v>
      </c>
      <c r="E7" s="223">
        <v>40</v>
      </c>
      <c r="F7" s="224">
        <v>778</v>
      </c>
      <c r="G7" s="146"/>
      <c r="H7" s="147" t="s">
        <v>27</v>
      </c>
      <c r="I7" s="223">
        <v>382</v>
      </c>
      <c r="J7" s="223">
        <v>294</v>
      </c>
      <c r="K7" s="223">
        <v>80</v>
      </c>
      <c r="L7" s="224">
        <v>756</v>
      </c>
      <c r="M7" s="3"/>
    </row>
    <row r="8" spans="2:15">
      <c r="B8" s="145" t="s">
        <v>28</v>
      </c>
      <c r="C8" s="223">
        <v>598</v>
      </c>
      <c r="D8" s="223">
        <v>524</v>
      </c>
      <c r="E8" s="223">
        <v>119</v>
      </c>
      <c r="F8" s="224">
        <v>1241</v>
      </c>
      <c r="G8" s="146"/>
      <c r="H8" s="147" t="s">
        <v>28</v>
      </c>
      <c r="I8" s="223">
        <v>277</v>
      </c>
      <c r="J8" s="223">
        <v>286</v>
      </c>
      <c r="K8" s="223">
        <v>37</v>
      </c>
      <c r="L8" s="224">
        <v>600</v>
      </c>
      <c r="M8" s="3"/>
    </row>
    <row r="9" spans="2:15">
      <c r="B9" s="148" t="s">
        <v>2</v>
      </c>
      <c r="C9" s="210">
        <v>2621</v>
      </c>
      <c r="D9" s="210">
        <v>1116</v>
      </c>
      <c r="E9" s="210">
        <v>283</v>
      </c>
      <c r="F9" s="210">
        <v>4020</v>
      </c>
      <c r="G9" s="149"/>
      <c r="H9" s="150" t="s">
        <v>2</v>
      </c>
      <c r="I9" s="210">
        <v>1238</v>
      </c>
      <c r="J9" s="210">
        <v>781</v>
      </c>
      <c r="K9" s="210">
        <v>177</v>
      </c>
      <c r="L9" s="210">
        <v>2196</v>
      </c>
      <c r="M9" s="3"/>
    </row>
    <row r="10" spans="2:15" ht="13.5" customHeight="1">
      <c r="B10" s="151" t="s">
        <v>181</v>
      </c>
      <c r="C10" s="149"/>
      <c r="D10" s="149"/>
      <c r="E10" s="149"/>
      <c r="F10" s="149"/>
      <c r="G10" s="149"/>
      <c r="H10" s="151" t="s">
        <v>181</v>
      </c>
      <c r="I10" s="149"/>
      <c r="J10" s="149"/>
      <c r="K10" s="149"/>
      <c r="L10" s="149"/>
    </row>
    <row r="11" spans="2:15" ht="13.5" customHeight="1">
      <c r="B11" s="151" t="s">
        <v>182</v>
      </c>
      <c r="C11" s="149"/>
      <c r="D11" s="149"/>
      <c r="E11" s="149"/>
      <c r="F11" s="149"/>
      <c r="G11" s="149"/>
      <c r="H11" s="151" t="s">
        <v>182</v>
      </c>
      <c r="I11" s="149"/>
      <c r="J11" s="149"/>
      <c r="K11" s="149"/>
      <c r="L11" s="149"/>
    </row>
    <row r="12" spans="2:15">
      <c r="B12" s="151"/>
      <c r="C12" s="149"/>
      <c r="D12" s="149"/>
      <c r="E12" s="149"/>
      <c r="F12" s="149"/>
      <c r="G12" s="149"/>
      <c r="H12" s="149"/>
      <c r="I12" s="149"/>
      <c r="J12" s="149"/>
      <c r="K12" s="149"/>
      <c r="L12" s="149"/>
    </row>
    <row r="13" spans="2:15">
      <c r="B13" s="287" t="s">
        <v>152</v>
      </c>
      <c r="C13" s="288"/>
      <c r="D13" s="288"/>
      <c r="E13" s="288"/>
      <c r="F13" s="289"/>
      <c r="G13" s="149"/>
      <c r="H13" s="287" t="s">
        <v>153</v>
      </c>
      <c r="I13" s="288"/>
      <c r="J13" s="288"/>
      <c r="K13" s="288"/>
      <c r="L13" s="289"/>
    </row>
    <row r="14" spans="2:15" ht="30">
      <c r="B14" s="143" t="s">
        <v>17</v>
      </c>
      <c r="C14" s="152" t="s">
        <v>8</v>
      </c>
      <c r="D14" s="152" t="s">
        <v>56</v>
      </c>
      <c r="E14" s="152" t="s">
        <v>24</v>
      </c>
      <c r="F14" s="152" t="s">
        <v>2</v>
      </c>
      <c r="G14" s="153"/>
      <c r="H14" s="152" t="s">
        <v>17</v>
      </c>
      <c r="I14" s="152" t="s">
        <v>8</v>
      </c>
      <c r="J14" s="152" t="s">
        <v>56</v>
      </c>
      <c r="K14" s="152" t="s">
        <v>24</v>
      </c>
      <c r="L14" s="152" t="s">
        <v>2</v>
      </c>
    </row>
    <row r="15" spans="2:15" s="3" customFormat="1">
      <c r="B15" s="145" t="s">
        <v>25</v>
      </c>
      <c r="C15" s="225">
        <v>103</v>
      </c>
      <c r="D15" s="225">
        <v>14</v>
      </c>
      <c r="E15" s="225">
        <v>1</v>
      </c>
      <c r="F15" s="226">
        <v>118</v>
      </c>
      <c r="G15" s="153"/>
      <c r="H15" s="147" t="s">
        <v>25</v>
      </c>
      <c r="I15" s="225">
        <v>64</v>
      </c>
      <c r="J15" s="225">
        <v>3</v>
      </c>
      <c r="K15" s="225">
        <v>3</v>
      </c>
      <c r="L15" s="226">
        <v>70</v>
      </c>
      <c r="N15" s="11"/>
      <c r="O15" s="11"/>
    </row>
    <row r="16" spans="2:15" s="3" customFormat="1">
      <c r="B16" s="145" t="s">
        <v>26</v>
      </c>
      <c r="C16" s="225">
        <v>1483</v>
      </c>
      <c r="D16" s="225">
        <v>298</v>
      </c>
      <c r="E16" s="225">
        <v>102</v>
      </c>
      <c r="F16" s="226">
        <v>1883</v>
      </c>
      <c r="G16" s="146"/>
      <c r="H16" s="147" t="s">
        <v>26</v>
      </c>
      <c r="I16" s="225">
        <v>549</v>
      </c>
      <c r="J16" s="225">
        <v>165</v>
      </c>
      <c r="K16" s="225">
        <v>56</v>
      </c>
      <c r="L16" s="226">
        <v>770</v>
      </c>
      <c r="N16" s="11"/>
      <c r="O16" s="11"/>
    </row>
    <row r="17" spans="2:15" s="3" customFormat="1">
      <c r="B17" s="145" t="s">
        <v>57</v>
      </c>
      <c r="C17" s="225">
        <v>1158</v>
      </c>
      <c r="D17" s="225">
        <v>732</v>
      </c>
      <c r="E17" s="225">
        <v>129</v>
      </c>
      <c r="F17" s="226">
        <v>2019</v>
      </c>
      <c r="G17" s="146"/>
      <c r="H17" s="147" t="s">
        <v>57</v>
      </c>
      <c r="I17" s="225">
        <v>706</v>
      </c>
      <c r="J17" s="225">
        <v>537</v>
      </c>
      <c r="K17" s="225">
        <v>113</v>
      </c>
      <c r="L17" s="226">
        <v>1356</v>
      </c>
      <c r="N17" s="11"/>
      <c r="O17" s="11"/>
    </row>
    <row r="18" spans="2:15" s="3" customFormat="1">
      <c r="B18" s="148" t="s">
        <v>2</v>
      </c>
      <c r="C18" s="226">
        <v>2744</v>
      </c>
      <c r="D18" s="226">
        <v>1044</v>
      </c>
      <c r="E18" s="226">
        <v>232</v>
      </c>
      <c r="F18" s="226">
        <v>4020</v>
      </c>
      <c r="G18" s="149"/>
      <c r="H18" s="150" t="s">
        <v>2</v>
      </c>
      <c r="I18" s="226">
        <v>1319</v>
      </c>
      <c r="J18" s="226">
        <v>705</v>
      </c>
      <c r="K18" s="226">
        <v>172</v>
      </c>
      <c r="L18" s="226">
        <v>2196</v>
      </c>
      <c r="N18" s="11"/>
      <c r="O18" s="11"/>
    </row>
    <row r="19" spans="2:15" ht="13.5" customHeight="1">
      <c r="B19" s="151" t="s">
        <v>181</v>
      </c>
      <c r="H19" s="151" t="s">
        <v>181</v>
      </c>
    </row>
    <row r="20" spans="2:15" ht="13.5" customHeight="1">
      <c r="B20" s="151" t="s">
        <v>182</v>
      </c>
      <c r="H20" s="151" t="s">
        <v>182</v>
      </c>
    </row>
    <row r="22" spans="2:15">
      <c r="B22" s="287" t="s">
        <v>152</v>
      </c>
      <c r="C22" s="288"/>
      <c r="D22" s="288"/>
      <c r="E22" s="288"/>
      <c r="F22" s="289"/>
      <c r="H22" s="287" t="s">
        <v>153</v>
      </c>
      <c r="I22" s="288"/>
      <c r="J22" s="288"/>
      <c r="K22" s="288"/>
      <c r="L22" s="289"/>
    </row>
    <row r="23" spans="2:15" ht="30">
      <c r="B23" s="143" t="s">
        <v>17</v>
      </c>
      <c r="C23" s="143" t="s">
        <v>8</v>
      </c>
      <c r="D23" s="143" t="s">
        <v>56</v>
      </c>
      <c r="E23" s="143" t="s">
        <v>24</v>
      </c>
      <c r="F23" s="143" t="s">
        <v>2</v>
      </c>
      <c r="G23" s="144"/>
      <c r="H23" s="143" t="s">
        <v>17</v>
      </c>
      <c r="I23" s="143" t="s">
        <v>8</v>
      </c>
      <c r="J23" s="143" t="s">
        <v>56</v>
      </c>
      <c r="K23" s="143" t="s">
        <v>24</v>
      </c>
      <c r="L23" s="143" t="s">
        <v>2</v>
      </c>
    </row>
    <row r="24" spans="2:15" s="3" customFormat="1">
      <c r="B24" s="145" t="s">
        <v>25</v>
      </c>
      <c r="C24" s="227">
        <f>C15/$C$18</f>
        <v>3.7536443148688044E-2</v>
      </c>
      <c r="D24" s="227">
        <f>D15/$D$18</f>
        <v>1.3409961685823755E-2</v>
      </c>
      <c r="E24" s="227">
        <f>E15/$E$18</f>
        <v>4.3103448275862068E-3</v>
      </c>
      <c r="F24" s="228">
        <f>F15/$F$18</f>
        <v>2.935323383084577E-2</v>
      </c>
      <c r="G24" s="154"/>
      <c r="H24" s="155" t="s">
        <v>25</v>
      </c>
      <c r="I24" s="227">
        <f>I15/$I$18</f>
        <v>4.8521607278241091E-2</v>
      </c>
      <c r="J24" s="227">
        <f>J15/$J$18</f>
        <v>4.2553191489361703E-3</v>
      </c>
      <c r="K24" s="227">
        <f>K15/$K$18</f>
        <v>1.7441860465116279E-2</v>
      </c>
      <c r="L24" s="228">
        <f>L15/$L$18</f>
        <v>3.1876138433515486E-2</v>
      </c>
      <c r="N24" s="11"/>
      <c r="O24" s="11"/>
    </row>
    <row r="25" spans="2:15" s="3" customFormat="1">
      <c r="B25" s="145" t="s">
        <v>26</v>
      </c>
      <c r="C25" s="227">
        <f>C16/$C$18</f>
        <v>0.54045189504373181</v>
      </c>
      <c r="D25" s="227">
        <f>D16/$D$18</f>
        <v>0.28544061302681994</v>
      </c>
      <c r="E25" s="227">
        <f>E16/$E$18</f>
        <v>0.43965517241379309</v>
      </c>
      <c r="F25" s="228">
        <f>F16/$F$18</f>
        <v>0.46840796019900499</v>
      </c>
      <c r="G25" s="156"/>
      <c r="H25" s="155" t="s">
        <v>26</v>
      </c>
      <c r="I25" s="227">
        <f>I16/$I$18</f>
        <v>0.41622441243366187</v>
      </c>
      <c r="J25" s="227">
        <f>J16/$J$18</f>
        <v>0.23404255319148937</v>
      </c>
      <c r="K25" s="227">
        <f>K16/$K$18</f>
        <v>0.32558139534883723</v>
      </c>
      <c r="L25" s="228">
        <f>L16/$L$18</f>
        <v>0.35063752276867033</v>
      </c>
      <c r="N25" s="11"/>
      <c r="O25" s="11"/>
    </row>
    <row r="26" spans="2:15" s="3" customFormat="1">
      <c r="B26" s="145" t="s">
        <v>57</v>
      </c>
      <c r="C26" s="227">
        <f>C17/$C$18</f>
        <v>0.42201166180758015</v>
      </c>
      <c r="D26" s="227">
        <f>D17/$D$18</f>
        <v>0.70114942528735635</v>
      </c>
      <c r="E26" s="227">
        <f>E17/$E$18</f>
        <v>0.55603448275862066</v>
      </c>
      <c r="F26" s="228">
        <f>F17/$F$18</f>
        <v>0.50223880597014925</v>
      </c>
      <c r="G26" s="156"/>
      <c r="H26" s="155" t="s">
        <v>57</v>
      </c>
      <c r="I26" s="227">
        <f>I17/$I$18</f>
        <v>0.53525398028809701</v>
      </c>
      <c r="J26" s="227">
        <f>J17/$J$18</f>
        <v>0.76170212765957446</v>
      </c>
      <c r="K26" s="227">
        <f>K17/$K$18</f>
        <v>0.65697674418604646</v>
      </c>
      <c r="L26" s="228">
        <f>L17/$L$18</f>
        <v>0.61748633879781423</v>
      </c>
      <c r="N26" s="11"/>
      <c r="O26" s="11"/>
    </row>
    <row r="27" spans="2:15" s="3" customFormat="1">
      <c r="B27" s="148" t="s">
        <v>2</v>
      </c>
      <c r="C27" s="228">
        <f>C18/$C$18</f>
        <v>1</v>
      </c>
      <c r="D27" s="228">
        <f>D18/$D$18</f>
        <v>1</v>
      </c>
      <c r="E27" s="228">
        <f>E18/$E$18</f>
        <v>1</v>
      </c>
      <c r="F27" s="228">
        <f>F18/$F$18</f>
        <v>1</v>
      </c>
      <c r="G27" s="157"/>
      <c r="H27" s="158" t="s">
        <v>2</v>
      </c>
      <c r="I27" s="228">
        <f>I18/$I$18</f>
        <v>1</v>
      </c>
      <c r="J27" s="228">
        <f>J18/$J$18</f>
        <v>1</v>
      </c>
      <c r="K27" s="228">
        <f>K18/$K$18</f>
        <v>1</v>
      </c>
      <c r="L27" s="228">
        <f>L18/$L$18</f>
        <v>1</v>
      </c>
      <c r="N27" s="11"/>
      <c r="O27" s="11"/>
    </row>
    <row r="28" spans="2:15" s="3" customFormat="1" ht="13.5" customHeight="1">
      <c r="B28" s="151" t="s">
        <v>181</v>
      </c>
      <c r="C28" s="137"/>
      <c r="D28" s="137"/>
      <c r="E28" s="137"/>
      <c r="F28" s="137"/>
      <c r="G28" s="137"/>
      <c r="H28" s="151" t="s">
        <v>181</v>
      </c>
      <c r="I28" s="137"/>
      <c r="J28" s="137"/>
      <c r="K28" s="137"/>
      <c r="L28" s="137"/>
      <c r="N28" s="11"/>
      <c r="O28" s="11"/>
    </row>
    <row r="29" spans="2:15" ht="13.5" customHeight="1">
      <c r="B29" s="151" t="s">
        <v>182</v>
      </c>
      <c r="H29" s="151" t="s">
        <v>182</v>
      </c>
    </row>
  </sheetData>
  <mergeCells count="6">
    <mergeCell ref="B2:F2"/>
    <mergeCell ref="H2:L2"/>
    <mergeCell ref="B13:F13"/>
    <mergeCell ref="B22:F22"/>
    <mergeCell ref="H13:L13"/>
    <mergeCell ref="H22:L2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5"/>
  <sheetViews>
    <sheetView showGridLines="0" zoomScaleNormal="100" workbookViewId="0">
      <selection activeCell="C30" sqref="C30"/>
    </sheetView>
  </sheetViews>
  <sheetFormatPr baseColWidth="10" defaultRowHeight="15"/>
  <cols>
    <col min="1" max="1" width="11.42578125" style="5"/>
    <col min="2" max="6" width="35.7109375" style="5" customWidth="1"/>
    <col min="7" max="16384" width="11.42578125" style="5"/>
  </cols>
  <sheetData>
    <row r="2" spans="2:9">
      <c r="B2" s="294" t="s">
        <v>154</v>
      </c>
      <c r="C2" s="295"/>
      <c r="D2" s="295"/>
      <c r="E2" s="295"/>
      <c r="F2" s="296"/>
    </row>
    <row r="3" spans="2:9">
      <c r="B3" s="299" t="s">
        <v>18</v>
      </c>
      <c r="C3" s="299" t="s">
        <v>40</v>
      </c>
      <c r="D3" s="299"/>
      <c r="E3" s="299"/>
      <c r="F3" s="299"/>
      <c r="G3" s="95"/>
      <c r="H3" s="95"/>
      <c r="I3" s="95"/>
    </row>
    <row r="4" spans="2:9">
      <c r="B4" s="299"/>
      <c r="C4" s="159" t="s">
        <v>19</v>
      </c>
      <c r="D4" s="159" t="s">
        <v>20</v>
      </c>
      <c r="E4" s="159" t="s">
        <v>21</v>
      </c>
      <c r="F4" s="159" t="s">
        <v>2</v>
      </c>
      <c r="G4" s="95"/>
      <c r="H4" s="95"/>
      <c r="I4" s="95"/>
    </row>
    <row r="5" spans="2:9">
      <c r="B5" s="160" t="s">
        <v>41</v>
      </c>
      <c r="C5" s="229"/>
      <c r="D5" s="229">
        <v>496</v>
      </c>
      <c r="E5" s="229">
        <v>942</v>
      </c>
      <c r="F5" s="230">
        <v>1438</v>
      </c>
      <c r="G5" s="95"/>
      <c r="H5" s="95"/>
      <c r="I5" s="95"/>
    </row>
    <row r="6" spans="2:9">
      <c r="B6" s="160" t="s">
        <v>22</v>
      </c>
      <c r="C6" s="229">
        <v>134</v>
      </c>
      <c r="D6" s="229">
        <v>180</v>
      </c>
      <c r="E6" s="229">
        <v>75</v>
      </c>
      <c r="F6" s="230">
        <v>389</v>
      </c>
      <c r="G6" s="95"/>
      <c r="H6" s="95"/>
      <c r="I6" s="95"/>
    </row>
    <row r="7" spans="2:9">
      <c r="B7" s="160" t="s">
        <v>23</v>
      </c>
      <c r="C7" s="229">
        <v>2</v>
      </c>
      <c r="D7" s="229">
        <v>8</v>
      </c>
      <c r="E7" s="229">
        <v>4</v>
      </c>
      <c r="F7" s="230">
        <v>14</v>
      </c>
      <c r="G7" s="95"/>
      <c r="H7" s="95"/>
      <c r="I7" s="95"/>
    </row>
    <row r="8" spans="2:9">
      <c r="B8" s="161" t="s">
        <v>2</v>
      </c>
      <c r="C8" s="230">
        <v>136</v>
      </c>
      <c r="D8" s="230">
        <v>684</v>
      </c>
      <c r="E8" s="230">
        <v>1021</v>
      </c>
      <c r="F8" s="230">
        <v>1841</v>
      </c>
      <c r="G8" s="95"/>
      <c r="H8" s="95"/>
      <c r="I8" s="95"/>
    </row>
    <row r="9" spans="2:9" s="38" customFormat="1" ht="12">
      <c r="B9" s="126" t="s">
        <v>181</v>
      </c>
      <c r="C9" s="162"/>
      <c r="D9" s="162"/>
      <c r="E9" s="162"/>
      <c r="F9" s="162"/>
      <c r="G9" s="128"/>
      <c r="H9" s="128"/>
      <c r="I9" s="128"/>
    </row>
    <row r="10" spans="2:9" s="38" customFormat="1" ht="12">
      <c r="B10" s="42" t="s">
        <v>182</v>
      </c>
      <c r="C10" s="77"/>
      <c r="D10" s="77"/>
      <c r="E10" s="77"/>
      <c r="F10" s="77"/>
    </row>
    <row r="12" spans="2:9">
      <c r="B12" s="294" t="s">
        <v>173</v>
      </c>
      <c r="C12" s="296"/>
      <c r="D12" s="20"/>
      <c r="E12" s="20"/>
      <c r="F12" s="20"/>
    </row>
    <row r="13" spans="2:9">
      <c r="B13" s="114" t="s">
        <v>136</v>
      </c>
      <c r="C13" s="114" t="s">
        <v>137</v>
      </c>
    </row>
    <row r="14" spans="2:9">
      <c r="B14" s="160" t="s">
        <v>41</v>
      </c>
      <c r="C14" s="209">
        <v>1438</v>
      </c>
    </row>
    <row r="15" spans="2:9">
      <c r="B15" s="160" t="s">
        <v>22</v>
      </c>
      <c r="C15" s="209">
        <v>255</v>
      </c>
    </row>
    <row r="16" spans="2:9">
      <c r="B16" s="74" t="s">
        <v>42</v>
      </c>
      <c r="C16" s="188">
        <v>136</v>
      </c>
    </row>
    <row r="17" spans="2:6">
      <c r="B17" s="74" t="s">
        <v>23</v>
      </c>
      <c r="C17" s="188">
        <v>12</v>
      </c>
    </row>
    <row r="18" spans="2:6">
      <c r="B18" s="76" t="s">
        <v>2</v>
      </c>
      <c r="C18" s="187">
        <v>1841</v>
      </c>
    </row>
    <row r="19" spans="2:6" s="38" customFormat="1" ht="12">
      <c r="B19" s="42" t="s">
        <v>181</v>
      </c>
      <c r="C19" s="78"/>
      <c r="D19" s="78"/>
      <c r="E19" s="78"/>
      <c r="F19" s="78"/>
    </row>
    <row r="20" spans="2:6" s="38" customFormat="1" ht="12">
      <c r="B20" s="42" t="s">
        <v>182</v>
      </c>
      <c r="C20" s="78"/>
      <c r="D20" s="78"/>
      <c r="E20" s="78"/>
      <c r="F20" s="78"/>
    </row>
    <row r="21" spans="2:6">
      <c r="B21" s="35"/>
      <c r="C21" s="73"/>
    </row>
    <row r="22" spans="2:6">
      <c r="B22" s="294" t="s">
        <v>154</v>
      </c>
      <c r="C22" s="295"/>
      <c r="D22" s="295"/>
      <c r="E22" s="296"/>
    </row>
    <row r="23" spans="2:6" s="40" customFormat="1">
      <c r="B23" s="114"/>
      <c r="C23" s="114" t="s">
        <v>19</v>
      </c>
      <c r="D23" s="114" t="s">
        <v>20</v>
      </c>
      <c r="E23" s="114" t="s">
        <v>115</v>
      </c>
      <c r="F23" s="163"/>
    </row>
    <row r="24" spans="2:6">
      <c r="B24" s="112" t="s">
        <v>22</v>
      </c>
      <c r="C24" s="231">
        <v>0.344473007712082</v>
      </c>
      <c r="D24" s="231">
        <v>0.462724935732648</v>
      </c>
      <c r="E24" s="231">
        <v>0.19280205655527</v>
      </c>
      <c r="F24" s="95"/>
    </row>
    <row r="25" spans="2:6">
      <c r="B25" s="112" t="s">
        <v>23</v>
      </c>
      <c r="C25" s="231">
        <v>0.14285714285714285</v>
      </c>
      <c r="D25" s="231">
        <v>0.57142857142857095</v>
      </c>
      <c r="E25" s="231">
        <v>0.28571428571428598</v>
      </c>
      <c r="F25" s="328"/>
    </row>
    <row r="26" spans="2:6" s="69" customFormat="1" ht="15" customHeight="1">
      <c r="B26" s="164" t="s">
        <v>186</v>
      </c>
      <c r="C26" s="165"/>
      <c r="D26" s="128"/>
      <c r="E26" s="128"/>
      <c r="F26" s="128"/>
    </row>
    <row r="27" spans="2:6" s="38" customFormat="1" ht="12">
      <c r="B27" s="126" t="s">
        <v>181</v>
      </c>
      <c r="C27" s="165"/>
      <c r="D27" s="128"/>
      <c r="E27" s="128"/>
      <c r="F27" s="128"/>
    </row>
    <row r="28" spans="2:6" s="38" customFormat="1" ht="12">
      <c r="B28" s="126" t="s">
        <v>182</v>
      </c>
      <c r="C28" s="165"/>
      <c r="D28" s="128"/>
      <c r="E28" s="128"/>
      <c r="F28" s="128"/>
    </row>
    <row r="29" spans="2:6">
      <c r="B29" s="166"/>
      <c r="C29" s="167"/>
      <c r="D29" s="95"/>
      <c r="E29" s="95"/>
      <c r="F29" s="95"/>
    </row>
    <row r="30" spans="2:6">
      <c r="B30" s="35"/>
      <c r="C30" s="73"/>
    </row>
    <row r="31" spans="2:6">
      <c r="B31" s="35"/>
      <c r="C31" s="73"/>
    </row>
    <row r="32" spans="2:6">
      <c r="B32" s="35"/>
      <c r="C32" s="73"/>
    </row>
    <row r="33" spans="2:3">
      <c r="B33" s="35"/>
      <c r="C33" s="73"/>
    </row>
    <row r="34" spans="2:3">
      <c r="B34" s="35"/>
      <c r="C34" s="73"/>
    </row>
    <row r="35" spans="2:3">
      <c r="B35" s="35"/>
      <c r="C35" s="73"/>
    </row>
    <row r="36" spans="2:3">
      <c r="B36" s="35"/>
      <c r="C36" s="73"/>
    </row>
    <row r="37" spans="2:3">
      <c r="B37" s="35"/>
      <c r="C37" s="73"/>
    </row>
    <row r="38" spans="2:3">
      <c r="B38" s="35"/>
      <c r="C38" s="73"/>
    </row>
    <row r="39" spans="2:3">
      <c r="B39" s="35"/>
      <c r="C39" s="73"/>
    </row>
    <row r="40" spans="2:3">
      <c r="B40" s="35"/>
      <c r="C40" s="73"/>
    </row>
    <row r="52" ht="12" customHeight="1"/>
    <row r="53" ht="38.25" customHeight="1"/>
    <row r="54" ht="15" customHeight="1"/>
    <row r="55" ht="15" customHeight="1"/>
  </sheetData>
  <mergeCells count="5">
    <mergeCell ref="B12:C12"/>
    <mergeCell ref="B22:E22"/>
    <mergeCell ref="C3:F3"/>
    <mergeCell ref="B2:F2"/>
    <mergeCell ref="B3:B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>
      <selection activeCell="C18" sqref="C18"/>
    </sheetView>
  </sheetViews>
  <sheetFormatPr baseColWidth="10" defaultRowHeight="15"/>
  <cols>
    <col min="1" max="1" width="11.42578125" style="5"/>
    <col min="2" max="5" width="25.7109375" style="5" customWidth="1"/>
    <col min="6" max="16384" width="11.42578125" style="5"/>
  </cols>
  <sheetData>
    <row r="2" spans="2:6">
      <c r="B2" s="300" t="s">
        <v>155</v>
      </c>
      <c r="C2" s="301"/>
      <c r="D2" s="301"/>
      <c r="E2" s="302"/>
    </row>
    <row r="3" spans="2:6" s="79" customFormat="1" ht="30">
      <c r="B3" s="168" t="s">
        <v>48</v>
      </c>
      <c r="C3" s="168" t="s">
        <v>30</v>
      </c>
      <c r="D3" s="168" t="s">
        <v>0</v>
      </c>
      <c r="E3" s="168" t="s">
        <v>47</v>
      </c>
      <c r="F3" s="80"/>
    </row>
    <row r="4" spans="2:6">
      <c r="B4" s="82" t="s">
        <v>43</v>
      </c>
      <c r="C4" s="232">
        <v>2048</v>
      </c>
      <c r="D4" s="232">
        <v>32.910171942792864</v>
      </c>
      <c r="E4" s="233">
        <v>32.910171942792864</v>
      </c>
      <c r="F4" s="81"/>
    </row>
    <row r="5" spans="2:6">
      <c r="B5" s="82" t="s">
        <v>44</v>
      </c>
      <c r="C5" s="232">
        <v>1087</v>
      </c>
      <c r="D5" s="232">
        <v>17.467459424714768</v>
      </c>
      <c r="E5" s="233">
        <v>50.377631367507632</v>
      </c>
      <c r="F5" s="81"/>
    </row>
    <row r="6" spans="2:6">
      <c r="B6" s="82" t="s">
        <v>45</v>
      </c>
      <c r="C6" s="232">
        <v>1526</v>
      </c>
      <c r="D6" s="232">
        <v>24.521934758155229</v>
      </c>
      <c r="E6" s="233">
        <v>74.899566125662858</v>
      </c>
      <c r="F6" s="81"/>
    </row>
    <row r="7" spans="2:6">
      <c r="B7" s="82" t="s">
        <v>46</v>
      </c>
      <c r="C7" s="232">
        <v>1480</v>
      </c>
      <c r="D7" s="232">
        <v>23.782741443033906</v>
      </c>
      <c r="E7" s="233">
        <v>98.682307568696771</v>
      </c>
      <c r="F7" s="81"/>
    </row>
    <row r="8" spans="2:6">
      <c r="B8" s="82" t="s">
        <v>132</v>
      </c>
      <c r="C8" s="232">
        <v>82</v>
      </c>
      <c r="D8" s="232">
        <v>1.3176924313032299</v>
      </c>
      <c r="E8" s="233">
        <v>100</v>
      </c>
      <c r="F8" s="81"/>
    </row>
    <row r="9" spans="2:6">
      <c r="B9" s="83" t="s">
        <v>2</v>
      </c>
      <c r="C9" s="233">
        <v>6223</v>
      </c>
      <c r="D9" s="233">
        <v>100</v>
      </c>
      <c r="E9" s="234"/>
      <c r="F9" s="81"/>
    </row>
    <row r="10" spans="2:6" s="38" customFormat="1" ht="12">
      <c r="B10" s="42" t="s">
        <v>181</v>
      </c>
    </row>
    <row r="11" spans="2:6" s="38" customFormat="1" ht="12">
      <c r="B11" s="42" t="s">
        <v>182</v>
      </c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zoomScaleNormal="100" workbookViewId="0">
      <selection activeCell="C16" sqref="C16"/>
    </sheetView>
  </sheetViews>
  <sheetFormatPr baseColWidth="10" defaultRowHeight="15"/>
  <cols>
    <col min="1" max="1" width="11.42578125" style="5"/>
    <col min="2" max="3" width="35.7109375" style="5" customWidth="1"/>
    <col min="4" max="16384" width="11.42578125" style="5"/>
  </cols>
  <sheetData>
    <row r="1" spans="1:4">
      <c r="A1" s="8"/>
    </row>
    <row r="2" spans="1:4" ht="30" customHeight="1">
      <c r="B2" s="300" t="s">
        <v>156</v>
      </c>
      <c r="C2" s="302"/>
    </row>
    <row r="3" spans="1:4" ht="30">
      <c r="B3" s="169" t="s">
        <v>59</v>
      </c>
      <c r="C3" s="170" t="s">
        <v>58</v>
      </c>
    </row>
    <row r="4" spans="1:4">
      <c r="B4" s="84" t="s">
        <v>8</v>
      </c>
      <c r="C4" s="235">
        <v>6.45</v>
      </c>
    </row>
    <row r="5" spans="1:4">
      <c r="B5" s="84" t="s">
        <v>56</v>
      </c>
      <c r="C5" s="235">
        <v>7.14</v>
      </c>
    </row>
    <row r="6" spans="1:4">
      <c r="B6" s="84" t="s">
        <v>24</v>
      </c>
      <c r="C6" s="235">
        <v>6.98</v>
      </c>
    </row>
    <row r="7" spans="1:4" s="38" customFormat="1" ht="25.5" customHeight="1">
      <c r="B7" s="285" t="s">
        <v>187</v>
      </c>
      <c r="C7" s="285"/>
      <c r="D7" s="85"/>
    </row>
    <row r="8" spans="1:4" s="38" customFormat="1" ht="12">
      <c r="B8" s="42" t="s">
        <v>181</v>
      </c>
    </row>
    <row r="9" spans="1:4" s="38" customFormat="1" ht="12">
      <c r="B9" s="42" t="s">
        <v>182</v>
      </c>
    </row>
    <row r="12" spans="1:4" ht="15.75" customHeight="1"/>
  </sheetData>
  <mergeCells count="2">
    <mergeCell ref="B2:C2"/>
    <mergeCell ref="B7:C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showGridLines="0" zoomScaleNormal="100" workbookViewId="0">
      <selection activeCell="C18" sqref="C18"/>
    </sheetView>
  </sheetViews>
  <sheetFormatPr baseColWidth="10" defaultRowHeight="15"/>
  <cols>
    <col min="1" max="1" width="11.42578125" style="5"/>
    <col min="2" max="5" width="35.7109375" style="5" customWidth="1"/>
    <col min="6" max="16384" width="11.42578125" style="5"/>
  </cols>
  <sheetData>
    <row r="2" spans="2:6">
      <c r="B2" s="294" t="s">
        <v>157</v>
      </c>
      <c r="C2" s="295"/>
      <c r="D2" s="295"/>
      <c r="E2" s="296"/>
    </row>
    <row r="3" spans="2:6">
      <c r="B3" s="303" t="s">
        <v>49</v>
      </c>
      <c r="C3" s="304" t="s">
        <v>33</v>
      </c>
      <c r="D3" s="304" t="s">
        <v>32</v>
      </c>
      <c r="E3" s="306" t="s">
        <v>2</v>
      </c>
    </row>
    <row r="4" spans="2:6">
      <c r="B4" s="303"/>
      <c r="C4" s="305"/>
      <c r="D4" s="305"/>
      <c r="E4" s="307"/>
      <c r="F4" s="9"/>
    </row>
    <row r="5" spans="2:6">
      <c r="B5" s="171" t="s">
        <v>43</v>
      </c>
      <c r="C5" s="236">
        <v>2533</v>
      </c>
      <c r="D5" s="236">
        <v>1428</v>
      </c>
      <c r="E5" s="237">
        <v>3961</v>
      </c>
    </row>
    <row r="6" spans="2:6">
      <c r="B6" s="86" t="s">
        <v>44</v>
      </c>
      <c r="C6" s="238">
        <v>659</v>
      </c>
      <c r="D6" s="238">
        <v>347</v>
      </c>
      <c r="E6" s="237">
        <v>1006</v>
      </c>
      <c r="F6" s="37"/>
    </row>
    <row r="7" spans="2:6">
      <c r="B7" s="86" t="s">
        <v>45</v>
      </c>
      <c r="C7" s="238">
        <v>526</v>
      </c>
      <c r="D7" s="238">
        <v>270</v>
      </c>
      <c r="E7" s="237">
        <v>796</v>
      </c>
    </row>
    <row r="8" spans="2:6">
      <c r="B8" s="86" t="s">
        <v>50</v>
      </c>
      <c r="C8" s="238">
        <v>228</v>
      </c>
      <c r="D8" s="238">
        <v>109</v>
      </c>
      <c r="E8" s="237">
        <v>337</v>
      </c>
      <c r="F8" s="37"/>
    </row>
    <row r="9" spans="2:6">
      <c r="B9" s="86" t="s">
        <v>51</v>
      </c>
      <c r="C9" s="238">
        <v>76</v>
      </c>
      <c r="D9" s="238">
        <v>42</v>
      </c>
      <c r="E9" s="237">
        <v>118</v>
      </c>
      <c r="F9" s="8"/>
    </row>
    <row r="10" spans="2:6">
      <c r="B10" s="87" t="s">
        <v>2</v>
      </c>
      <c r="C10" s="239">
        <v>4022</v>
      </c>
      <c r="D10" s="239">
        <v>2196</v>
      </c>
      <c r="E10" s="237">
        <v>6218</v>
      </c>
      <c r="F10" s="8"/>
    </row>
    <row r="11" spans="2:6" s="38" customFormat="1" ht="12">
      <c r="B11" s="42" t="s">
        <v>181</v>
      </c>
      <c r="F11" s="70"/>
    </row>
    <row r="12" spans="2:6" s="38" customFormat="1" ht="12">
      <c r="B12" s="42" t="s">
        <v>182</v>
      </c>
      <c r="F12" s="70"/>
    </row>
    <row r="13" spans="2:6">
      <c r="F13" s="8"/>
    </row>
    <row r="14" spans="2:6">
      <c r="F14" s="8"/>
    </row>
    <row r="15" spans="2:6">
      <c r="F15" s="8"/>
    </row>
    <row r="16" spans="2:6">
      <c r="F16" s="8"/>
    </row>
    <row r="17" spans="6:6">
      <c r="F17" s="8"/>
    </row>
    <row r="18" spans="6:6">
      <c r="F18" s="8"/>
    </row>
    <row r="19" spans="6:6">
      <c r="F19" s="8"/>
    </row>
    <row r="20" spans="6:6">
      <c r="F20" s="8"/>
    </row>
    <row r="21" spans="6:6">
      <c r="F21" s="8"/>
    </row>
    <row r="22" spans="6:6">
      <c r="F22" s="8"/>
    </row>
    <row r="23" spans="6:6">
      <c r="F23" s="8"/>
    </row>
    <row r="24" spans="6:6">
      <c r="F24" s="8"/>
    </row>
    <row r="25" spans="6:6">
      <c r="F25" s="8"/>
    </row>
    <row r="26" spans="6:6">
      <c r="F26" s="8"/>
    </row>
    <row r="27" spans="6:6" ht="30" customHeight="1"/>
    <row r="28" spans="6:6" ht="15" customHeight="1"/>
    <row r="30" spans="6:6">
      <c r="F30" s="4"/>
    </row>
  </sheetData>
  <mergeCells count="5">
    <mergeCell ref="B3:B4"/>
    <mergeCell ref="B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showGridLines="0" zoomScale="96" zoomScaleNormal="96" workbookViewId="0">
      <selection activeCell="D27" sqref="D27:D28"/>
    </sheetView>
  </sheetViews>
  <sheetFormatPr baseColWidth="10" defaultRowHeight="15" customHeight="1"/>
  <cols>
    <col min="1" max="1" width="11.42578125" style="5"/>
    <col min="2" max="8" width="30.7109375" style="5" customWidth="1"/>
    <col min="9" max="16384" width="11.42578125" style="5"/>
  </cols>
  <sheetData>
    <row r="2" spans="2:8" ht="15" customHeight="1">
      <c r="B2" s="294" t="s">
        <v>158</v>
      </c>
      <c r="C2" s="295"/>
      <c r="D2" s="295"/>
      <c r="E2" s="295"/>
      <c r="F2" s="295"/>
      <c r="G2" s="295"/>
      <c r="H2" s="296"/>
    </row>
    <row r="3" spans="2:8" s="26" customFormat="1" ht="15" customHeight="1">
      <c r="B3" s="309" t="s">
        <v>13</v>
      </c>
      <c r="C3" s="308" t="s">
        <v>49</v>
      </c>
      <c r="D3" s="308"/>
      <c r="E3" s="308"/>
      <c r="F3" s="308"/>
      <c r="G3" s="308"/>
      <c r="H3" s="308"/>
    </row>
    <row r="4" spans="2:8" s="26" customFormat="1" ht="15" customHeight="1">
      <c r="B4" s="309"/>
      <c r="C4" s="172" t="s">
        <v>43</v>
      </c>
      <c r="D4" s="172" t="s">
        <v>44</v>
      </c>
      <c r="E4" s="172" t="s">
        <v>45</v>
      </c>
      <c r="F4" s="172" t="s">
        <v>50</v>
      </c>
      <c r="G4" s="172" t="s">
        <v>51</v>
      </c>
      <c r="H4" s="172" t="s">
        <v>2</v>
      </c>
    </row>
    <row r="5" spans="2:8" ht="15" customHeight="1">
      <c r="B5" s="173" t="s">
        <v>14</v>
      </c>
      <c r="C5" s="240">
        <v>1159</v>
      </c>
      <c r="D5" s="240">
        <v>76</v>
      </c>
      <c r="E5" s="240">
        <v>6</v>
      </c>
      <c r="F5" s="240">
        <v>3</v>
      </c>
      <c r="G5" s="240">
        <v>1</v>
      </c>
      <c r="H5" s="241">
        <v>1245</v>
      </c>
    </row>
    <row r="6" spans="2:8" ht="15" customHeight="1">
      <c r="B6" s="173" t="s">
        <v>15</v>
      </c>
      <c r="C6" s="240">
        <v>1699</v>
      </c>
      <c r="D6" s="240">
        <v>487</v>
      </c>
      <c r="E6" s="240">
        <v>317</v>
      </c>
      <c r="F6" s="240">
        <v>24</v>
      </c>
      <c r="G6" s="240">
        <v>2</v>
      </c>
      <c r="H6" s="241">
        <v>2529</v>
      </c>
    </row>
    <row r="7" spans="2:8" ht="15" customHeight="1">
      <c r="B7" s="173" t="s">
        <v>16</v>
      </c>
      <c r="C7" s="240">
        <v>1007</v>
      </c>
      <c r="D7" s="240">
        <v>408</v>
      </c>
      <c r="E7" s="240">
        <v>428</v>
      </c>
      <c r="F7" s="240">
        <v>276</v>
      </c>
      <c r="G7" s="240">
        <v>92</v>
      </c>
      <c r="H7" s="241">
        <v>2211</v>
      </c>
    </row>
    <row r="8" spans="2:8" ht="15" customHeight="1">
      <c r="B8" s="173" t="s">
        <v>37</v>
      </c>
      <c r="C8" s="240">
        <v>91</v>
      </c>
      <c r="D8" s="240">
        <v>35</v>
      </c>
      <c r="E8" s="240">
        <v>44</v>
      </c>
      <c r="F8" s="240">
        <v>34</v>
      </c>
      <c r="G8" s="240">
        <v>23</v>
      </c>
      <c r="H8" s="241">
        <v>227</v>
      </c>
    </row>
    <row r="9" spans="2:8" ht="15" customHeight="1">
      <c r="B9" s="88" t="s">
        <v>2</v>
      </c>
      <c r="C9" s="241">
        <v>3956</v>
      </c>
      <c r="D9" s="241">
        <v>1006</v>
      </c>
      <c r="E9" s="241">
        <v>795</v>
      </c>
      <c r="F9" s="241">
        <v>337</v>
      </c>
      <c r="G9" s="241">
        <v>118</v>
      </c>
      <c r="H9" s="241">
        <v>6212</v>
      </c>
    </row>
    <row r="10" spans="2:8" s="38" customFormat="1" ht="15" customHeight="1">
      <c r="B10" s="42" t="s">
        <v>181</v>
      </c>
    </row>
    <row r="11" spans="2:8" s="38" customFormat="1" ht="15" customHeight="1">
      <c r="B11" s="42" t="s">
        <v>182</v>
      </c>
    </row>
    <row r="12" spans="2:8" ht="15" customHeight="1">
      <c r="B12" s="4"/>
    </row>
    <row r="13" spans="2:8" ht="15" customHeight="1">
      <c r="B13" s="294" t="s">
        <v>158</v>
      </c>
      <c r="C13" s="295"/>
      <c r="D13" s="295"/>
      <c r="E13" s="295"/>
      <c r="F13" s="295"/>
      <c r="G13" s="295"/>
      <c r="H13" s="296"/>
    </row>
    <row r="14" spans="2:8" ht="15" customHeight="1">
      <c r="B14" s="310" t="s">
        <v>13</v>
      </c>
      <c r="C14" s="308" t="s">
        <v>49</v>
      </c>
      <c r="D14" s="308"/>
      <c r="E14" s="308"/>
      <c r="F14" s="308"/>
      <c r="G14" s="308"/>
      <c r="H14" s="308"/>
    </row>
    <row r="15" spans="2:8" ht="15" customHeight="1">
      <c r="B15" s="310"/>
      <c r="C15" s="114" t="s">
        <v>43</v>
      </c>
      <c r="D15" s="114" t="s">
        <v>44</v>
      </c>
      <c r="E15" s="114" t="s">
        <v>45</v>
      </c>
      <c r="F15" s="114" t="s">
        <v>50</v>
      </c>
      <c r="G15" s="114" t="s">
        <v>51</v>
      </c>
      <c r="H15" s="114" t="s">
        <v>2</v>
      </c>
    </row>
    <row r="16" spans="2:8" ht="15" customHeight="1">
      <c r="B16" s="112" t="s">
        <v>52</v>
      </c>
      <c r="C16" s="227">
        <f>C5/$C$9</f>
        <v>0.29297269969666329</v>
      </c>
      <c r="D16" s="227">
        <f>D5/$D$9</f>
        <v>7.5546719681908542E-2</v>
      </c>
      <c r="E16" s="227">
        <f>E5/$E$9</f>
        <v>7.5471698113207548E-3</v>
      </c>
      <c r="F16" s="227">
        <f>F5/$F$9</f>
        <v>8.9020771513353119E-3</v>
      </c>
      <c r="G16" s="227">
        <f>G5/$G$9</f>
        <v>8.4745762711864406E-3</v>
      </c>
      <c r="H16" s="227">
        <f>H5/$H$9</f>
        <v>0.20041854475209273</v>
      </c>
    </row>
    <row r="17" spans="2:9" ht="15" customHeight="1">
      <c r="B17" s="75" t="s">
        <v>53</v>
      </c>
      <c r="C17" s="242">
        <f>C6/$C$9</f>
        <v>0.42947421638018202</v>
      </c>
      <c r="D17" s="242">
        <f>D6/$D$9</f>
        <v>0.48409542743538769</v>
      </c>
      <c r="E17" s="242">
        <f>E6/$E$9</f>
        <v>0.3987421383647799</v>
      </c>
      <c r="F17" s="242">
        <f>F6/$F$9</f>
        <v>7.1216617210682495E-2</v>
      </c>
      <c r="G17" s="242">
        <f>G6/$G$9</f>
        <v>1.6949152542372881E-2</v>
      </c>
      <c r="H17" s="242">
        <f>H6/$H$9</f>
        <v>0.40711526078557631</v>
      </c>
    </row>
    <row r="18" spans="2:9" ht="15" customHeight="1">
      <c r="B18" s="75" t="s">
        <v>54</v>
      </c>
      <c r="C18" s="242">
        <f>C7/$C$9</f>
        <v>0.25455005055611729</v>
      </c>
      <c r="D18" s="242">
        <f>D7/$D$9</f>
        <v>0.40556660039761433</v>
      </c>
      <c r="E18" s="242">
        <f>E7/$E$9</f>
        <v>0.53836477987421383</v>
      </c>
      <c r="F18" s="242">
        <f>F7/$F$9</f>
        <v>0.81899109792284863</v>
      </c>
      <c r="G18" s="242">
        <f>G7/$G$9</f>
        <v>0.77966101694915257</v>
      </c>
      <c r="H18" s="242">
        <f>H7/$H$9</f>
        <v>0.35592401802962009</v>
      </c>
    </row>
    <row r="19" spans="2:9" ht="15" customHeight="1">
      <c r="B19" s="75" t="s">
        <v>55</v>
      </c>
      <c r="C19" s="242">
        <f>C8/$C$9</f>
        <v>2.300303336703741E-2</v>
      </c>
      <c r="D19" s="242">
        <f>D8/$D$9</f>
        <v>3.4791252485089463E-2</v>
      </c>
      <c r="E19" s="242">
        <f>E8/$E$9</f>
        <v>5.5345911949685536E-2</v>
      </c>
      <c r="F19" s="242">
        <f>F8/$F$9</f>
        <v>0.10089020771513353</v>
      </c>
      <c r="G19" s="242">
        <f>G8/$G$9</f>
        <v>0.19491525423728814</v>
      </c>
      <c r="H19" s="242">
        <f>H8/$H$9</f>
        <v>3.6542176432710884E-2</v>
      </c>
    </row>
    <row r="20" spans="2:9" ht="15" customHeight="1">
      <c r="B20" s="89" t="s">
        <v>2</v>
      </c>
      <c r="C20" s="243">
        <f>C9/$C$9</f>
        <v>1</v>
      </c>
      <c r="D20" s="243">
        <f>D9/$D$9</f>
        <v>1</v>
      </c>
      <c r="E20" s="243">
        <f>E9/$E$9</f>
        <v>1</v>
      </c>
      <c r="F20" s="243">
        <f>F9/$F$9</f>
        <v>1</v>
      </c>
      <c r="G20" s="243">
        <f>G9/$G$9</f>
        <v>1</v>
      </c>
      <c r="H20" s="243">
        <f>H9/$H$9</f>
        <v>1</v>
      </c>
    </row>
    <row r="21" spans="2:9" s="38" customFormat="1" ht="15" customHeight="1">
      <c r="B21" s="298" t="s">
        <v>188</v>
      </c>
      <c r="C21" s="298"/>
      <c r="D21" s="298"/>
      <c r="E21" s="298"/>
      <c r="F21" s="298"/>
      <c r="G21" s="298"/>
      <c r="H21" s="298"/>
      <c r="I21" s="298"/>
    </row>
    <row r="22" spans="2:9" s="38" customFormat="1" ht="15" customHeight="1">
      <c r="B22" s="42" t="s">
        <v>181</v>
      </c>
    </row>
    <row r="23" spans="2:9" s="38" customFormat="1" ht="15" customHeight="1">
      <c r="B23" s="42" t="s">
        <v>182</v>
      </c>
    </row>
  </sheetData>
  <mergeCells count="7">
    <mergeCell ref="B21:I21"/>
    <mergeCell ref="B13:H13"/>
    <mergeCell ref="C3:H3"/>
    <mergeCell ref="B3:B4"/>
    <mergeCell ref="B2:H2"/>
    <mergeCell ref="C14:H14"/>
    <mergeCell ref="B14:B1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3"/>
  <sheetViews>
    <sheetView showGridLines="0" zoomScale="98" zoomScaleNormal="98" workbookViewId="0">
      <selection activeCell="D35" sqref="D35"/>
    </sheetView>
  </sheetViews>
  <sheetFormatPr baseColWidth="10" defaultColWidth="11.42578125" defaultRowHeight="15" customHeight="1"/>
  <cols>
    <col min="1" max="1" width="11.42578125" style="5"/>
    <col min="2" max="8" width="25.7109375" style="5" customWidth="1"/>
    <col min="9" max="16384" width="11.42578125" style="5"/>
  </cols>
  <sheetData>
    <row r="2" spans="2:8" ht="15" customHeight="1">
      <c r="B2" s="294" t="s">
        <v>159</v>
      </c>
      <c r="C2" s="295"/>
      <c r="D2" s="295"/>
      <c r="E2" s="295"/>
      <c r="F2" s="295"/>
      <c r="G2" s="295"/>
      <c r="H2" s="296"/>
    </row>
    <row r="3" spans="2:8" ht="15" customHeight="1">
      <c r="B3" s="312" t="s">
        <v>17</v>
      </c>
      <c r="C3" s="311" t="s">
        <v>49</v>
      </c>
      <c r="D3" s="311"/>
      <c r="E3" s="311"/>
      <c r="F3" s="311"/>
      <c r="G3" s="311"/>
      <c r="H3" s="311"/>
    </row>
    <row r="4" spans="2:8" ht="15" customHeight="1">
      <c r="B4" s="312"/>
      <c r="C4" s="174" t="s">
        <v>43</v>
      </c>
      <c r="D4" s="174" t="s">
        <v>44</v>
      </c>
      <c r="E4" s="174" t="s">
        <v>45</v>
      </c>
      <c r="F4" s="174" t="s">
        <v>50</v>
      </c>
      <c r="G4" s="174" t="s">
        <v>51</v>
      </c>
      <c r="H4" s="174" t="s">
        <v>2</v>
      </c>
    </row>
    <row r="5" spans="2:8" ht="15" customHeight="1">
      <c r="B5" s="175" t="s">
        <v>25</v>
      </c>
      <c r="C5" s="244">
        <v>127</v>
      </c>
      <c r="D5" s="244">
        <v>20</v>
      </c>
      <c r="E5" s="244">
        <v>23</v>
      </c>
      <c r="F5" s="244">
        <v>12</v>
      </c>
      <c r="G5" s="244">
        <v>6</v>
      </c>
      <c r="H5" s="244">
        <v>188</v>
      </c>
    </row>
    <row r="6" spans="2:8" ht="15" customHeight="1">
      <c r="B6" s="175" t="s">
        <v>38</v>
      </c>
      <c r="C6" s="244">
        <v>342</v>
      </c>
      <c r="D6" s="244">
        <v>78</v>
      </c>
      <c r="E6" s="244">
        <v>59</v>
      </c>
      <c r="F6" s="244">
        <v>31</v>
      </c>
      <c r="G6" s="244">
        <v>11</v>
      </c>
      <c r="H6" s="244">
        <v>521</v>
      </c>
    </row>
    <row r="7" spans="2:8" ht="15" customHeight="1">
      <c r="B7" s="175" t="s">
        <v>39</v>
      </c>
      <c r="C7" s="244">
        <v>1453</v>
      </c>
      <c r="D7" s="244">
        <v>331</v>
      </c>
      <c r="E7" s="244">
        <v>213</v>
      </c>
      <c r="F7" s="244">
        <v>94</v>
      </c>
      <c r="G7" s="244">
        <v>34</v>
      </c>
      <c r="H7" s="244">
        <v>2125</v>
      </c>
    </row>
    <row r="8" spans="2:8" ht="15" customHeight="1">
      <c r="B8" s="175" t="s">
        <v>27</v>
      </c>
      <c r="C8" s="244">
        <v>924</v>
      </c>
      <c r="D8" s="244">
        <v>236</v>
      </c>
      <c r="E8" s="244">
        <v>234</v>
      </c>
      <c r="F8" s="244">
        <v>107</v>
      </c>
      <c r="G8" s="244">
        <v>33</v>
      </c>
      <c r="H8" s="244">
        <v>1534</v>
      </c>
    </row>
    <row r="9" spans="2:8" ht="15" customHeight="1">
      <c r="B9" s="175" t="s">
        <v>28</v>
      </c>
      <c r="C9" s="244">
        <v>1107</v>
      </c>
      <c r="D9" s="244">
        <v>341</v>
      </c>
      <c r="E9" s="244">
        <v>265</v>
      </c>
      <c r="F9" s="244">
        <v>93</v>
      </c>
      <c r="G9" s="244">
        <v>33</v>
      </c>
      <c r="H9" s="244">
        <v>1839</v>
      </c>
    </row>
    <row r="10" spans="2:8" ht="15" customHeight="1">
      <c r="B10" s="176" t="s">
        <v>2</v>
      </c>
      <c r="C10" s="210">
        <v>3953</v>
      </c>
      <c r="D10" s="210">
        <v>1006</v>
      </c>
      <c r="E10" s="210">
        <v>794</v>
      </c>
      <c r="F10" s="210">
        <v>337</v>
      </c>
      <c r="G10" s="210">
        <v>117</v>
      </c>
      <c r="H10" s="210">
        <v>6207</v>
      </c>
    </row>
    <row r="11" spans="2:8" s="38" customFormat="1" ht="11.25" customHeight="1">
      <c r="B11" s="126" t="s">
        <v>181</v>
      </c>
      <c r="C11" s="177"/>
      <c r="D11" s="177"/>
      <c r="E11" s="177"/>
      <c r="F11" s="177"/>
      <c r="G11" s="177"/>
      <c r="H11" s="177"/>
    </row>
    <row r="12" spans="2:8" s="38" customFormat="1" ht="11.25" customHeight="1">
      <c r="B12" s="126" t="s">
        <v>182</v>
      </c>
      <c r="C12" s="177"/>
      <c r="D12" s="177"/>
      <c r="E12" s="177"/>
      <c r="F12" s="177"/>
      <c r="G12" s="177"/>
      <c r="H12" s="177"/>
    </row>
    <row r="13" spans="2:8" ht="15" customHeight="1">
      <c r="B13" s="137"/>
      <c r="C13" s="178"/>
      <c r="D13" s="178"/>
      <c r="E13" s="178"/>
      <c r="F13" s="178"/>
      <c r="G13" s="178"/>
      <c r="H13" s="178"/>
    </row>
    <row r="14" spans="2:8" ht="15" customHeight="1">
      <c r="B14" s="314" t="s">
        <v>174</v>
      </c>
      <c r="C14" s="315"/>
      <c r="D14" s="315"/>
      <c r="E14" s="315"/>
      <c r="F14" s="315"/>
      <c r="G14" s="315"/>
      <c r="H14" s="316"/>
    </row>
    <row r="15" spans="2:8" ht="15" customHeight="1">
      <c r="B15" s="317" t="s">
        <v>17</v>
      </c>
      <c r="C15" s="313" t="s">
        <v>49</v>
      </c>
      <c r="D15" s="313"/>
      <c r="E15" s="313"/>
      <c r="F15" s="313"/>
      <c r="G15" s="313"/>
      <c r="H15" s="313"/>
    </row>
    <row r="16" spans="2:8" ht="15" customHeight="1">
      <c r="B16" s="318"/>
      <c r="C16" s="179" t="s">
        <v>43</v>
      </c>
      <c r="D16" s="179" t="s">
        <v>44</v>
      </c>
      <c r="E16" s="179" t="s">
        <v>45</v>
      </c>
      <c r="F16" s="179" t="s">
        <v>50</v>
      </c>
      <c r="G16" s="179" t="s">
        <v>51</v>
      </c>
      <c r="H16" s="179" t="s">
        <v>2</v>
      </c>
    </row>
    <row r="17" spans="2:8" ht="15" customHeight="1">
      <c r="B17" s="175" t="s">
        <v>25</v>
      </c>
      <c r="C17" s="209">
        <f t="shared" ref="C17:H17" si="0">C5</f>
        <v>127</v>
      </c>
      <c r="D17" s="209">
        <f t="shared" si="0"/>
        <v>20</v>
      </c>
      <c r="E17" s="209">
        <f t="shared" si="0"/>
        <v>23</v>
      </c>
      <c r="F17" s="209">
        <f t="shared" si="0"/>
        <v>12</v>
      </c>
      <c r="G17" s="209">
        <f t="shared" si="0"/>
        <v>6</v>
      </c>
      <c r="H17" s="209">
        <f t="shared" si="0"/>
        <v>188</v>
      </c>
    </row>
    <row r="18" spans="2:8" ht="15" customHeight="1">
      <c r="B18" s="175" t="s">
        <v>26</v>
      </c>
      <c r="C18" s="209">
        <f t="shared" ref="C18:H18" si="1">C6+C7</f>
        <v>1795</v>
      </c>
      <c r="D18" s="209">
        <f t="shared" si="1"/>
        <v>409</v>
      </c>
      <c r="E18" s="209">
        <f t="shared" si="1"/>
        <v>272</v>
      </c>
      <c r="F18" s="209">
        <f t="shared" si="1"/>
        <v>125</v>
      </c>
      <c r="G18" s="209">
        <f t="shared" si="1"/>
        <v>45</v>
      </c>
      <c r="H18" s="209">
        <f t="shared" si="1"/>
        <v>2646</v>
      </c>
    </row>
    <row r="19" spans="2:8" ht="15" customHeight="1">
      <c r="B19" s="175" t="s">
        <v>57</v>
      </c>
      <c r="C19" s="209">
        <f t="shared" ref="C19:H19" si="2">C8+C9</f>
        <v>2031</v>
      </c>
      <c r="D19" s="209">
        <f t="shared" si="2"/>
        <v>577</v>
      </c>
      <c r="E19" s="209">
        <f t="shared" si="2"/>
        <v>499</v>
      </c>
      <c r="F19" s="209">
        <f t="shared" si="2"/>
        <v>200</v>
      </c>
      <c r="G19" s="209">
        <f t="shared" si="2"/>
        <v>66</v>
      </c>
      <c r="H19" s="209">
        <f t="shared" si="2"/>
        <v>3373</v>
      </c>
    </row>
    <row r="20" spans="2:8" ht="15" customHeight="1">
      <c r="B20" s="176" t="s">
        <v>2</v>
      </c>
      <c r="C20" s="210">
        <f>SUM(C17:C19)</f>
        <v>3953</v>
      </c>
      <c r="D20" s="210">
        <f t="shared" ref="D20:H20" si="3">SUM(D17:D19)</f>
        <v>1006</v>
      </c>
      <c r="E20" s="210">
        <f t="shared" si="3"/>
        <v>794</v>
      </c>
      <c r="F20" s="210">
        <f t="shared" si="3"/>
        <v>337</v>
      </c>
      <c r="G20" s="210">
        <f t="shared" si="3"/>
        <v>117</v>
      </c>
      <c r="H20" s="210">
        <f t="shared" si="3"/>
        <v>6207</v>
      </c>
    </row>
    <row r="21" spans="2:8" s="38" customFormat="1" ht="11.25" customHeight="1">
      <c r="B21" s="126" t="s">
        <v>181</v>
      </c>
      <c r="C21" s="128"/>
      <c r="D21" s="128"/>
      <c r="E21" s="128"/>
      <c r="F21" s="128"/>
      <c r="G21" s="128"/>
      <c r="H21" s="128"/>
    </row>
    <row r="22" spans="2:8" s="38" customFormat="1" ht="11.25" customHeight="1">
      <c r="B22" s="126" t="s">
        <v>182</v>
      </c>
      <c r="C22" s="128"/>
      <c r="D22" s="128"/>
      <c r="E22" s="128"/>
      <c r="F22" s="128"/>
      <c r="G22" s="128"/>
      <c r="H22" s="128"/>
    </row>
    <row r="23" spans="2:8" ht="15" customHeight="1">
      <c r="B23" s="137"/>
      <c r="C23" s="95"/>
      <c r="D23" s="95"/>
      <c r="E23" s="95"/>
      <c r="F23" s="95"/>
      <c r="G23" s="95"/>
      <c r="H23" s="95"/>
    </row>
    <row r="24" spans="2:8" ht="15" customHeight="1">
      <c r="B24" s="314" t="s">
        <v>174</v>
      </c>
      <c r="C24" s="315"/>
      <c r="D24" s="315"/>
      <c r="E24" s="315"/>
      <c r="F24" s="315"/>
      <c r="G24" s="315"/>
      <c r="H24" s="316"/>
    </row>
    <row r="25" spans="2:8" ht="15" customHeight="1">
      <c r="B25" s="312" t="s">
        <v>17</v>
      </c>
      <c r="C25" s="311" t="s">
        <v>49</v>
      </c>
      <c r="D25" s="311"/>
      <c r="E25" s="311"/>
      <c r="F25" s="311"/>
      <c r="G25" s="311"/>
      <c r="H25" s="311"/>
    </row>
    <row r="26" spans="2:8" ht="15" customHeight="1">
      <c r="B26" s="312"/>
      <c r="C26" s="174" t="s">
        <v>43</v>
      </c>
      <c r="D26" s="174" t="s">
        <v>44</v>
      </c>
      <c r="E26" s="174" t="s">
        <v>45</v>
      </c>
      <c r="F26" s="174" t="s">
        <v>50</v>
      </c>
      <c r="G26" s="174" t="s">
        <v>51</v>
      </c>
      <c r="H26" s="174" t="s">
        <v>2</v>
      </c>
    </row>
    <row r="27" spans="2:8" ht="15" customHeight="1">
      <c r="B27" s="175" t="s">
        <v>25</v>
      </c>
      <c r="C27" s="231">
        <f>C17/$C$10</f>
        <v>3.2127498102706806E-2</v>
      </c>
      <c r="D27" s="231">
        <f>D17/$D$10</f>
        <v>1.9880715705765408E-2</v>
      </c>
      <c r="E27" s="231">
        <f>E17/$E$10</f>
        <v>2.8967254408060455E-2</v>
      </c>
      <c r="F27" s="231">
        <f>F17/$F$10</f>
        <v>3.5608308605341248E-2</v>
      </c>
      <c r="G27" s="231">
        <f>G17/$G$10</f>
        <v>5.128205128205128E-2</v>
      </c>
      <c r="H27" s="231">
        <f>H8/$H$10</f>
        <v>0.24714032543902045</v>
      </c>
    </row>
    <row r="28" spans="2:8" ht="15" customHeight="1">
      <c r="B28" s="175" t="s">
        <v>26</v>
      </c>
      <c r="C28" s="231">
        <f t="shared" ref="C28:C29" si="4">C18/$C$10</f>
        <v>0.45408550467998987</v>
      </c>
      <c r="D28" s="231">
        <f t="shared" ref="D28:D29" si="5">D18/$D$10</f>
        <v>0.40656063618290256</v>
      </c>
      <c r="E28" s="231">
        <f t="shared" ref="E28:E29" si="6">E18/$E$10</f>
        <v>0.34256926952141059</v>
      </c>
      <c r="F28" s="231">
        <f t="shared" ref="F28:F29" si="7">F18/$F$10</f>
        <v>0.37091988130563797</v>
      </c>
      <c r="G28" s="231">
        <f t="shared" ref="G28:G29" si="8">G18/$G$10</f>
        <v>0.38461538461538464</v>
      </c>
      <c r="H28" s="231">
        <f>H9/$H$10</f>
        <v>0.29627839536007733</v>
      </c>
    </row>
    <row r="29" spans="2:8" ht="15" customHeight="1">
      <c r="B29" s="175" t="s">
        <v>57</v>
      </c>
      <c r="C29" s="231">
        <f t="shared" si="4"/>
        <v>0.51378699721730337</v>
      </c>
      <c r="D29" s="231">
        <f t="shared" si="5"/>
        <v>0.57355864811133206</v>
      </c>
      <c r="E29" s="231">
        <f t="shared" si="6"/>
        <v>0.62846347607052899</v>
      </c>
      <c r="F29" s="231">
        <f t="shared" si="7"/>
        <v>0.59347181008902072</v>
      </c>
      <c r="G29" s="231">
        <f t="shared" si="8"/>
        <v>0.5641025641025641</v>
      </c>
      <c r="H29" s="231">
        <f>H10/$H$10</f>
        <v>1</v>
      </c>
    </row>
    <row r="30" spans="2:8" s="38" customFormat="1" ht="11.25" customHeight="1">
      <c r="B30" s="164" t="s">
        <v>189</v>
      </c>
      <c r="C30" s="180"/>
      <c r="D30" s="180"/>
      <c r="E30" s="180"/>
      <c r="F30" s="180"/>
      <c r="G30" s="180"/>
      <c r="H30" s="180"/>
    </row>
    <row r="31" spans="2:8" s="38" customFormat="1" ht="11.25" customHeight="1">
      <c r="B31" s="42" t="s">
        <v>181</v>
      </c>
      <c r="C31" s="90"/>
      <c r="D31" s="90"/>
      <c r="E31" s="90"/>
      <c r="F31" s="90"/>
      <c r="G31" s="90"/>
      <c r="H31" s="90"/>
    </row>
    <row r="32" spans="2:8" s="38" customFormat="1" ht="11.25" customHeight="1">
      <c r="B32" s="42" t="s">
        <v>182</v>
      </c>
      <c r="C32" s="90"/>
      <c r="D32" s="90"/>
      <c r="E32" s="90"/>
      <c r="F32" s="90"/>
      <c r="G32" s="90"/>
      <c r="H32" s="90"/>
    </row>
    <row r="33" spans="2:8" ht="15" customHeight="1">
      <c r="B33" s="33"/>
      <c r="C33" s="34"/>
      <c r="D33" s="34"/>
      <c r="E33" s="34"/>
      <c r="F33" s="34"/>
      <c r="G33" s="34"/>
      <c r="H33" s="34"/>
    </row>
    <row r="34" spans="2:8" ht="15" customHeight="1">
      <c r="B34" s="33"/>
      <c r="C34" s="34"/>
      <c r="D34" s="34"/>
      <c r="E34" s="34"/>
      <c r="F34" s="34"/>
      <c r="G34" s="34"/>
      <c r="H34" s="34"/>
    </row>
    <row r="35" spans="2:8" ht="15" customHeight="1">
      <c r="B35" s="33"/>
      <c r="C35" s="34"/>
      <c r="D35" s="34"/>
      <c r="E35" s="34"/>
      <c r="F35" s="34"/>
      <c r="G35" s="34"/>
      <c r="H35" s="34"/>
    </row>
    <row r="36" spans="2:8" ht="15" customHeight="1">
      <c r="B36" s="33"/>
      <c r="C36" s="34"/>
      <c r="D36" s="34"/>
      <c r="E36" s="34"/>
      <c r="F36" s="34"/>
      <c r="G36" s="34"/>
      <c r="H36" s="34"/>
    </row>
    <row r="37" spans="2:8" ht="15" customHeight="1">
      <c r="B37" s="33"/>
      <c r="C37" s="34"/>
      <c r="D37" s="34"/>
      <c r="E37" s="34"/>
      <c r="F37" s="34"/>
      <c r="G37" s="34"/>
      <c r="H37" s="34"/>
    </row>
    <row r="38" spans="2:8" ht="15" customHeight="1">
      <c r="B38" s="33"/>
      <c r="C38" s="34"/>
      <c r="D38" s="34"/>
      <c r="E38" s="34"/>
      <c r="F38" s="34"/>
      <c r="G38" s="34"/>
      <c r="H38" s="34"/>
    </row>
    <row r="39" spans="2:8" ht="15" customHeight="1">
      <c r="B39" s="33"/>
      <c r="C39" s="34"/>
      <c r="D39" s="34"/>
      <c r="E39" s="34"/>
      <c r="F39" s="34"/>
      <c r="G39" s="34"/>
      <c r="H39" s="34"/>
    </row>
    <row r="40" spans="2:8" ht="15" customHeight="1">
      <c r="B40" s="33"/>
      <c r="C40" s="34"/>
      <c r="D40" s="34"/>
      <c r="E40" s="34"/>
      <c r="F40" s="34"/>
      <c r="G40" s="34"/>
      <c r="H40" s="34"/>
    </row>
    <row r="41" spans="2:8" ht="15" customHeight="1">
      <c r="B41" s="33"/>
      <c r="C41" s="34"/>
      <c r="D41" s="34"/>
      <c r="E41" s="34"/>
      <c r="F41" s="34"/>
      <c r="G41" s="34"/>
      <c r="H41" s="34"/>
    </row>
    <row r="42" spans="2:8" ht="15" customHeight="1">
      <c r="B42" s="33"/>
      <c r="C42" s="34"/>
      <c r="D42" s="34"/>
      <c r="E42" s="34"/>
      <c r="F42" s="34"/>
      <c r="G42" s="34"/>
      <c r="H42" s="34"/>
    </row>
    <row r="43" spans="2:8" ht="15" customHeight="1">
      <c r="B43" s="33"/>
      <c r="C43" s="34"/>
      <c r="D43" s="34"/>
      <c r="E43" s="34"/>
      <c r="F43" s="34"/>
      <c r="G43" s="34"/>
      <c r="H43" s="34"/>
    </row>
  </sheetData>
  <mergeCells count="9">
    <mergeCell ref="C3:H3"/>
    <mergeCell ref="B3:B4"/>
    <mergeCell ref="B2:H2"/>
    <mergeCell ref="C15:H15"/>
    <mergeCell ref="B25:B26"/>
    <mergeCell ref="C25:H25"/>
    <mergeCell ref="B14:H14"/>
    <mergeCell ref="B24:H24"/>
    <mergeCell ref="B15:B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4"/>
  <sheetViews>
    <sheetView showGridLines="0" zoomScaleNormal="100" workbookViewId="0">
      <selection activeCell="G25" sqref="G25"/>
    </sheetView>
  </sheetViews>
  <sheetFormatPr baseColWidth="10" defaultRowHeight="15"/>
  <cols>
    <col min="2" max="8" width="15.7109375" customWidth="1"/>
    <col min="9" max="9" width="15.7109375" hidden="1" customWidth="1"/>
    <col min="10" max="14" width="15.7109375" customWidth="1"/>
  </cols>
  <sheetData>
    <row r="2" spans="2:14">
      <c r="B2" s="269" t="s">
        <v>141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</row>
    <row r="3" spans="2:14" ht="15" customHeight="1">
      <c r="B3" s="115"/>
      <c r="C3" s="185"/>
      <c r="D3" s="266" t="s">
        <v>128</v>
      </c>
      <c r="E3" s="267"/>
      <c r="F3" s="267"/>
      <c r="G3" s="267"/>
      <c r="H3" s="268"/>
      <c r="I3" s="186"/>
      <c r="J3" s="265" t="s">
        <v>116</v>
      </c>
      <c r="K3" s="265"/>
      <c r="L3" s="265" t="s">
        <v>117</v>
      </c>
      <c r="M3" s="265"/>
      <c r="N3" s="265"/>
    </row>
    <row r="4" spans="2:14" s="2" customFormat="1" ht="45.75" customHeight="1">
      <c r="B4" s="111" t="s">
        <v>92</v>
      </c>
      <c r="C4" s="111" t="s">
        <v>133</v>
      </c>
      <c r="D4" s="111" t="s">
        <v>118</v>
      </c>
      <c r="E4" s="111" t="s">
        <v>119</v>
      </c>
      <c r="F4" s="111" t="s">
        <v>120</v>
      </c>
      <c r="G4" s="111" t="s">
        <v>121</v>
      </c>
      <c r="H4" s="111" t="s">
        <v>122</v>
      </c>
      <c r="I4" s="111" t="s">
        <v>93</v>
      </c>
      <c r="J4" s="111" t="s">
        <v>127</v>
      </c>
      <c r="K4" s="111" t="s">
        <v>126</v>
      </c>
      <c r="L4" s="111" t="s">
        <v>123</v>
      </c>
      <c r="M4" s="111" t="s">
        <v>124</v>
      </c>
      <c r="N4" s="111" t="s">
        <v>125</v>
      </c>
    </row>
    <row r="5" spans="2:14">
      <c r="B5" s="264">
        <v>1</v>
      </c>
      <c r="C5" s="39" t="s">
        <v>91</v>
      </c>
      <c r="D5" s="187">
        <v>2</v>
      </c>
      <c r="E5" s="188">
        <v>2</v>
      </c>
      <c r="F5" s="188">
        <v>0</v>
      </c>
      <c r="G5" s="188">
        <v>2</v>
      </c>
      <c r="H5" s="188">
        <v>0</v>
      </c>
      <c r="I5" s="188">
        <v>153</v>
      </c>
      <c r="J5" s="188">
        <v>367</v>
      </c>
      <c r="K5" s="188">
        <v>214</v>
      </c>
      <c r="L5" s="188">
        <v>299</v>
      </c>
      <c r="M5" s="188">
        <v>299</v>
      </c>
      <c r="N5" s="188">
        <v>212</v>
      </c>
    </row>
    <row r="6" spans="2:14">
      <c r="B6" s="264">
        <v>2</v>
      </c>
      <c r="C6" s="39" t="s">
        <v>90</v>
      </c>
      <c r="D6" s="187">
        <v>6</v>
      </c>
      <c r="E6" s="188">
        <v>0</v>
      </c>
      <c r="F6" s="188">
        <v>6</v>
      </c>
      <c r="G6" s="188">
        <v>0</v>
      </c>
      <c r="H6" s="188">
        <v>6</v>
      </c>
      <c r="I6" s="188">
        <v>2</v>
      </c>
      <c r="J6" s="188">
        <v>158</v>
      </c>
      <c r="K6" s="188">
        <v>156</v>
      </c>
      <c r="L6" s="188">
        <v>186</v>
      </c>
      <c r="M6" s="188">
        <v>176</v>
      </c>
      <c r="N6" s="188">
        <v>153</v>
      </c>
    </row>
    <row r="7" spans="2:14">
      <c r="B7" s="264">
        <v>3</v>
      </c>
      <c r="C7" s="39" t="s">
        <v>89</v>
      </c>
      <c r="D7" s="187">
        <v>6</v>
      </c>
      <c r="E7" s="188">
        <v>0</v>
      </c>
      <c r="F7" s="188">
        <v>6</v>
      </c>
      <c r="G7" s="188">
        <v>3</v>
      </c>
      <c r="H7" s="188">
        <v>3</v>
      </c>
      <c r="I7" s="188">
        <v>145</v>
      </c>
      <c r="J7" s="188">
        <v>349</v>
      </c>
      <c r="K7" s="188">
        <v>204</v>
      </c>
      <c r="L7" s="188">
        <v>292</v>
      </c>
      <c r="M7" s="188">
        <v>292</v>
      </c>
      <c r="N7" s="188">
        <v>291</v>
      </c>
    </row>
    <row r="8" spans="2:14">
      <c r="B8" s="264">
        <v>4</v>
      </c>
      <c r="C8" s="39" t="s">
        <v>88</v>
      </c>
      <c r="D8" s="187">
        <v>3</v>
      </c>
      <c r="E8" s="188">
        <v>1</v>
      </c>
      <c r="F8" s="188">
        <v>2</v>
      </c>
      <c r="G8" s="188">
        <v>0</v>
      </c>
      <c r="H8" s="188">
        <v>3</v>
      </c>
      <c r="I8" s="188">
        <v>70</v>
      </c>
      <c r="J8" s="188">
        <v>260</v>
      </c>
      <c r="K8" s="188">
        <v>190</v>
      </c>
      <c r="L8" s="188">
        <v>209</v>
      </c>
      <c r="M8" s="188">
        <v>208</v>
      </c>
      <c r="N8" s="188">
        <v>205</v>
      </c>
    </row>
    <row r="9" spans="2:14">
      <c r="B9" s="264">
        <v>5</v>
      </c>
      <c r="C9" s="39" t="s">
        <v>87</v>
      </c>
      <c r="D9" s="187">
        <v>7</v>
      </c>
      <c r="E9" s="188">
        <v>2</v>
      </c>
      <c r="F9" s="188">
        <v>5</v>
      </c>
      <c r="G9" s="188">
        <v>1</v>
      </c>
      <c r="H9" s="188">
        <v>6</v>
      </c>
      <c r="I9" s="188">
        <v>327</v>
      </c>
      <c r="J9" s="188">
        <v>599</v>
      </c>
      <c r="K9" s="188">
        <v>272</v>
      </c>
      <c r="L9" s="188">
        <v>292</v>
      </c>
      <c r="M9" s="188">
        <v>292</v>
      </c>
      <c r="N9" s="188">
        <v>286</v>
      </c>
    </row>
    <row r="10" spans="2:14">
      <c r="B10" s="264">
        <v>6</v>
      </c>
      <c r="C10" s="39" t="s">
        <v>86</v>
      </c>
      <c r="D10" s="187">
        <v>3</v>
      </c>
      <c r="E10" s="188">
        <v>0</v>
      </c>
      <c r="F10" s="188">
        <v>3</v>
      </c>
      <c r="G10" s="188">
        <v>2</v>
      </c>
      <c r="H10" s="188">
        <v>1</v>
      </c>
      <c r="I10" s="188">
        <v>108</v>
      </c>
      <c r="J10" s="188">
        <v>320</v>
      </c>
      <c r="K10" s="188">
        <v>212</v>
      </c>
      <c r="L10" s="188">
        <v>297</v>
      </c>
      <c r="M10" s="188">
        <v>294</v>
      </c>
      <c r="N10" s="188">
        <v>285</v>
      </c>
    </row>
    <row r="11" spans="2:14">
      <c r="B11" s="264">
        <v>7</v>
      </c>
      <c r="C11" s="39" t="s">
        <v>85</v>
      </c>
      <c r="D11" s="187">
        <v>8</v>
      </c>
      <c r="E11" s="188">
        <v>0</v>
      </c>
      <c r="F11" s="188">
        <v>8</v>
      </c>
      <c r="G11" s="188">
        <v>2</v>
      </c>
      <c r="H11" s="188">
        <v>6</v>
      </c>
      <c r="I11" s="188">
        <v>112</v>
      </c>
      <c r="J11" s="188">
        <v>299</v>
      </c>
      <c r="K11" s="188">
        <v>187</v>
      </c>
      <c r="L11" s="188">
        <v>209</v>
      </c>
      <c r="M11" s="188">
        <v>208</v>
      </c>
      <c r="N11" s="188">
        <v>207</v>
      </c>
    </row>
    <row r="12" spans="2:14">
      <c r="B12" s="264">
        <v>8</v>
      </c>
      <c r="C12" s="39" t="s">
        <v>84</v>
      </c>
      <c r="D12" s="187">
        <v>8</v>
      </c>
      <c r="E12" s="188">
        <v>0</v>
      </c>
      <c r="F12" s="188">
        <v>8</v>
      </c>
      <c r="G12" s="188">
        <v>7</v>
      </c>
      <c r="H12" s="188">
        <v>1</v>
      </c>
      <c r="I12" s="188">
        <v>963</v>
      </c>
      <c r="J12" s="188">
        <v>2112</v>
      </c>
      <c r="K12" s="188">
        <v>1149</v>
      </c>
      <c r="L12" s="188">
        <v>1673</v>
      </c>
      <c r="M12" s="188">
        <v>1634</v>
      </c>
      <c r="N12" s="188">
        <v>959</v>
      </c>
    </row>
    <row r="13" spans="2:14">
      <c r="B13" s="264">
        <v>9</v>
      </c>
      <c r="C13" s="39" t="s">
        <v>83</v>
      </c>
      <c r="D13" s="187">
        <v>1</v>
      </c>
      <c r="E13" s="188">
        <v>0</v>
      </c>
      <c r="F13" s="188">
        <v>1</v>
      </c>
      <c r="G13" s="188">
        <v>0</v>
      </c>
      <c r="H13" s="188">
        <v>1</v>
      </c>
      <c r="I13" s="188">
        <v>6</v>
      </c>
      <c r="J13" s="188">
        <v>17</v>
      </c>
      <c r="K13" s="188">
        <v>11</v>
      </c>
      <c r="L13" s="188">
        <v>12</v>
      </c>
      <c r="M13" s="188">
        <v>12</v>
      </c>
      <c r="N13" s="188">
        <v>12</v>
      </c>
    </row>
    <row r="14" spans="2:14">
      <c r="B14" s="264">
        <v>10</v>
      </c>
      <c r="C14" s="39" t="s">
        <v>82</v>
      </c>
      <c r="D14" s="187">
        <v>7</v>
      </c>
      <c r="E14" s="188">
        <v>1</v>
      </c>
      <c r="F14" s="188">
        <v>6</v>
      </c>
      <c r="G14" s="188">
        <v>4</v>
      </c>
      <c r="H14" s="188">
        <v>3</v>
      </c>
      <c r="I14" s="188">
        <v>223</v>
      </c>
      <c r="J14" s="188">
        <v>2054</v>
      </c>
      <c r="K14" s="188">
        <v>1831</v>
      </c>
      <c r="L14" s="188">
        <v>3136</v>
      </c>
      <c r="M14" s="188">
        <v>2014</v>
      </c>
      <c r="N14" s="188">
        <v>1990</v>
      </c>
    </row>
    <row r="15" spans="2:14">
      <c r="B15" s="264">
        <v>11</v>
      </c>
      <c r="C15" s="39" t="s">
        <v>81</v>
      </c>
      <c r="D15" s="187">
        <v>3</v>
      </c>
      <c r="E15" s="188">
        <v>1</v>
      </c>
      <c r="F15" s="188">
        <v>2</v>
      </c>
      <c r="G15" s="188">
        <v>1</v>
      </c>
      <c r="H15" s="188">
        <v>2</v>
      </c>
      <c r="I15" s="188">
        <v>141</v>
      </c>
      <c r="J15" s="188">
        <v>544</v>
      </c>
      <c r="K15" s="188">
        <v>403</v>
      </c>
      <c r="L15" s="188">
        <v>651</v>
      </c>
      <c r="M15" s="188">
        <v>650</v>
      </c>
      <c r="N15" s="188">
        <v>373</v>
      </c>
    </row>
    <row r="16" spans="2:14">
      <c r="B16" s="264">
        <v>12</v>
      </c>
      <c r="C16" s="39" t="s">
        <v>80</v>
      </c>
      <c r="D16" s="187">
        <v>7</v>
      </c>
      <c r="E16" s="188">
        <v>0</v>
      </c>
      <c r="F16" s="188">
        <v>7</v>
      </c>
      <c r="G16" s="188">
        <v>0</v>
      </c>
      <c r="H16" s="188">
        <v>7</v>
      </c>
      <c r="I16" s="188">
        <v>318</v>
      </c>
      <c r="J16" s="188">
        <v>626</v>
      </c>
      <c r="K16" s="188">
        <v>308</v>
      </c>
      <c r="L16" s="188">
        <v>332</v>
      </c>
      <c r="M16" s="188">
        <v>329</v>
      </c>
      <c r="N16" s="188">
        <v>329</v>
      </c>
    </row>
    <row r="17" spans="2:14">
      <c r="B17" s="264">
        <v>13</v>
      </c>
      <c r="C17" s="39" t="s">
        <v>79</v>
      </c>
      <c r="D17" s="187">
        <v>3</v>
      </c>
      <c r="E17" s="188">
        <v>1</v>
      </c>
      <c r="F17" s="188">
        <v>2</v>
      </c>
      <c r="G17" s="188">
        <v>1</v>
      </c>
      <c r="H17" s="188">
        <v>2</v>
      </c>
      <c r="I17" s="188">
        <v>133</v>
      </c>
      <c r="J17" s="188">
        <v>338</v>
      </c>
      <c r="K17" s="188">
        <v>205</v>
      </c>
      <c r="L17" s="188">
        <v>312</v>
      </c>
      <c r="M17" s="188">
        <v>234</v>
      </c>
      <c r="N17" s="188">
        <v>234</v>
      </c>
    </row>
    <row r="18" spans="2:14">
      <c r="B18" s="264">
        <v>14</v>
      </c>
      <c r="C18" s="39" t="s">
        <v>78</v>
      </c>
      <c r="D18" s="187">
        <v>5</v>
      </c>
      <c r="E18" s="188">
        <v>1</v>
      </c>
      <c r="F18" s="188">
        <v>4</v>
      </c>
      <c r="G18" s="188">
        <v>2</v>
      </c>
      <c r="H18" s="188">
        <v>3</v>
      </c>
      <c r="I18" s="188">
        <v>164</v>
      </c>
      <c r="J18" s="188">
        <v>445</v>
      </c>
      <c r="K18" s="188">
        <v>281</v>
      </c>
      <c r="L18" s="188">
        <v>349</v>
      </c>
      <c r="M18" s="188">
        <v>349</v>
      </c>
      <c r="N18" s="188">
        <v>306</v>
      </c>
    </row>
    <row r="19" spans="2:14">
      <c r="B19" s="264">
        <v>15</v>
      </c>
      <c r="C19" s="39" t="s">
        <v>77</v>
      </c>
      <c r="D19" s="187">
        <v>4</v>
      </c>
      <c r="E19" s="188">
        <v>0</v>
      </c>
      <c r="F19" s="188">
        <v>4</v>
      </c>
      <c r="G19" s="188">
        <v>2</v>
      </c>
      <c r="H19" s="188">
        <v>2</v>
      </c>
      <c r="I19" s="188">
        <v>186</v>
      </c>
      <c r="J19" s="188">
        <v>1045</v>
      </c>
      <c r="K19" s="188">
        <v>859</v>
      </c>
      <c r="L19" s="188">
        <v>1230</v>
      </c>
      <c r="M19" s="188">
        <v>1219</v>
      </c>
      <c r="N19" s="188">
        <v>390</v>
      </c>
    </row>
    <row r="20" spans="2:14">
      <c r="B20" s="112"/>
      <c r="C20" s="113" t="s">
        <v>2</v>
      </c>
      <c r="D20" s="189">
        <f>SUM(D5:D19)</f>
        <v>73</v>
      </c>
      <c r="E20" s="189">
        <f>SUM(E5:E19)</f>
        <v>9</v>
      </c>
      <c r="F20" s="189">
        <f>SUM(F5:F19)</f>
        <v>64</v>
      </c>
      <c r="G20" s="189">
        <f>SUM(G5:G19)</f>
        <v>27</v>
      </c>
      <c r="H20" s="189">
        <f>SUM(H5:H19)</f>
        <v>46</v>
      </c>
      <c r="I20" s="189">
        <v>3051</v>
      </c>
      <c r="J20" s="189">
        <f>SUM(J5:J19)</f>
        <v>9533</v>
      </c>
      <c r="K20" s="189">
        <f>SUM(K5:K19)</f>
        <v>6482</v>
      </c>
      <c r="L20" s="189">
        <f>SUM(L5:L19)</f>
        <v>9479</v>
      </c>
      <c r="M20" s="189">
        <f>SUM(M5:M19)</f>
        <v>8210</v>
      </c>
      <c r="N20" s="189">
        <f>SUM(N5:N19)</f>
        <v>6232</v>
      </c>
    </row>
    <row r="21" spans="2:14" ht="12" customHeight="1">
      <c r="B21" s="38" t="s">
        <v>179</v>
      </c>
      <c r="I21">
        <v>0.32004615545998111</v>
      </c>
    </row>
    <row r="22" spans="2:14" ht="12" customHeight="1">
      <c r="B22" s="38" t="s">
        <v>180</v>
      </c>
    </row>
    <row r="24" spans="2:14">
      <c r="K24" s="19"/>
      <c r="L24" s="19"/>
      <c r="M24" s="19"/>
      <c r="N24" s="19"/>
    </row>
  </sheetData>
  <mergeCells count="4">
    <mergeCell ref="L3:N3"/>
    <mergeCell ref="D3:H3"/>
    <mergeCell ref="J3:K3"/>
    <mergeCell ref="B2:N2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showGridLines="0" zoomScaleNormal="100" workbookViewId="0">
      <selection activeCell="C17" sqref="C17"/>
    </sheetView>
  </sheetViews>
  <sheetFormatPr baseColWidth="10" defaultRowHeight="15" customHeight="1"/>
  <cols>
    <col min="1" max="1" width="11.42578125" style="5"/>
    <col min="2" max="4" width="40.7109375" style="5" customWidth="1"/>
    <col min="5" max="16384" width="11.42578125" style="5"/>
  </cols>
  <sheetData>
    <row r="2" spans="2:5" ht="15" customHeight="1">
      <c r="B2" s="314" t="s">
        <v>160</v>
      </c>
      <c r="C2" s="315"/>
      <c r="D2" s="316"/>
    </row>
    <row r="3" spans="2:5" ht="15" customHeight="1">
      <c r="B3" s="181" t="s">
        <v>138</v>
      </c>
      <c r="C3" s="181" t="s">
        <v>94</v>
      </c>
      <c r="D3" s="181" t="s">
        <v>0</v>
      </c>
      <c r="E3" s="91"/>
    </row>
    <row r="4" spans="2:5" ht="15" customHeight="1">
      <c r="B4" s="182" t="s">
        <v>31</v>
      </c>
      <c r="C4" s="245">
        <v>836</v>
      </c>
      <c r="D4" s="227">
        <f>C4/$C$9</f>
        <v>0.43700993204391009</v>
      </c>
      <c r="E4" s="91"/>
    </row>
    <row r="5" spans="2:5" ht="15" customHeight="1">
      <c r="B5" s="182" t="s">
        <v>1</v>
      </c>
      <c r="C5" s="245">
        <v>666</v>
      </c>
      <c r="D5" s="227">
        <f>C5/$C$9</f>
        <v>0.34814427600627285</v>
      </c>
      <c r="E5" s="91"/>
    </row>
    <row r="6" spans="2:5" ht="15" customHeight="1">
      <c r="B6" s="182" t="s">
        <v>64</v>
      </c>
      <c r="C6" s="245">
        <v>236</v>
      </c>
      <c r="D6" s="227">
        <f>C6/$C$9</f>
        <v>0.12336644014636697</v>
      </c>
      <c r="E6" s="91"/>
    </row>
    <row r="7" spans="2:5" ht="15" customHeight="1">
      <c r="B7" s="92" t="s">
        <v>65</v>
      </c>
      <c r="C7" s="246">
        <v>172</v>
      </c>
      <c r="D7" s="247">
        <f>C7/$C$9</f>
        <v>8.9911134343962362E-2</v>
      </c>
      <c r="E7" s="91"/>
    </row>
    <row r="8" spans="2:5" ht="15" customHeight="1">
      <c r="B8" s="92" t="s">
        <v>66</v>
      </c>
      <c r="C8" s="246">
        <v>3</v>
      </c>
      <c r="D8" s="247">
        <f>C8/$C$9</f>
        <v>1.5682174594877157E-3</v>
      </c>
      <c r="E8" s="91"/>
    </row>
    <row r="9" spans="2:5" ht="15" customHeight="1">
      <c r="B9" s="93" t="s">
        <v>2</v>
      </c>
      <c r="C9" s="248">
        <v>1913</v>
      </c>
      <c r="D9" s="249">
        <v>100</v>
      </c>
      <c r="E9" s="91"/>
    </row>
    <row r="10" spans="2:5" ht="13.5" customHeight="1">
      <c r="B10" s="42" t="s">
        <v>181</v>
      </c>
    </row>
    <row r="11" spans="2:5" ht="13.5" customHeight="1">
      <c r="B11" s="42" t="s">
        <v>182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zoomScaleNormal="100" workbookViewId="0">
      <selection activeCell="C14" sqref="C14"/>
    </sheetView>
  </sheetViews>
  <sheetFormatPr baseColWidth="10" defaultColWidth="10.7109375" defaultRowHeight="15"/>
  <cols>
    <col min="1" max="1" width="10.7109375" style="5"/>
    <col min="2" max="8" width="25.7109375" style="5" customWidth="1"/>
    <col min="9" max="16384" width="10.7109375" style="5"/>
  </cols>
  <sheetData>
    <row r="1" spans="2:9" s="4" customFormat="1">
      <c r="B1" s="5"/>
      <c r="C1" s="5"/>
      <c r="D1" s="5"/>
      <c r="E1" s="5"/>
      <c r="F1" s="5"/>
      <c r="G1" s="5"/>
      <c r="H1" s="5"/>
      <c r="I1" s="5"/>
    </row>
    <row r="2" spans="2:9">
      <c r="B2" s="314" t="s">
        <v>175</v>
      </c>
      <c r="C2" s="315"/>
      <c r="D2" s="315"/>
      <c r="E2" s="315"/>
      <c r="F2" s="315"/>
      <c r="G2" s="315"/>
      <c r="H2" s="316"/>
    </row>
    <row r="3" spans="2:9" ht="30">
      <c r="B3" s="98" t="s">
        <v>139</v>
      </c>
      <c r="C3" s="98" t="s">
        <v>64</v>
      </c>
      <c r="D3" s="98" t="s">
        <v>95</v>
      </c>
      <c r="E3" s="98" t="s">
        <v>1</v>
      </c>
      <c r="F3" s="98" t="s">
        <v>31</v>
      </c>
      <c r="G3" s="98" t="s">
        <v>66</v>
      </c>
      <c r="H3" s="98" t="s">
        <v>129</v>
      </c>
    </row>
    <row r="4" spans="2:9">
      <c r="B4" s="98" t="s">
        <v>12</v>
      </c>
      <c r="C4" s="250">
        <v>848</v>
      </c>
      <c r="D4" s="250">
        <v>826.67</v>
      </c>
      <c r="E4" s="250">
        <v>803.44</v>
      </c>
      <c r="F4" s="250">
        <v>800</v>
      </c>
      <c r="G4" s="250">
        <v>840</v>
      </c>
      <c r="H4" s="250">
        <v>848</v>
      </c>
    </row>
    <row r="5" spans="2:9">
      <c r="B5" s="98" t="s">
        <v>9</v>
      </c>
      <c r="C5" s="250">
        <v>750.16093220338973</v>
      </c>
      <c r="D5" s="250">
        <v>666.7818604651161</v>
      </c>
      <c r="E5" s="250">
        <v>741.18138138138102</v>
      </c>
      <c r="F5" s="250">
        <v>713.90095693779892</v>
      </c>
      <c r="G5" s="250">
        <v>716.66666666666663</v>
      </c>
      <c r="H5" s="250">
        <v>723.63955029229896</v>
      </c>
    </row>
    <row r="6" spans="2:9">
      <c r="B6" s="98" t="s">
        <v>11</v>
      </c>
      <c r="C6" s="250">
        <v>219.03</v>
      </c>
      <c r="D6" s="250">
        <v>115.23</v>
      </c>
      <c r="E6" s="250">
        <v>271.89999999999998</v>
      </c>
      <c r="F6" s="250">
        <v>200</v>
      </c>
      <c r="G6" s="250">
        <v>560</v>
      </c>
      <c r="H6" s="250">
        <v>115.230003356933</v>
      </c>
    </row>
    <row r="7" spans="2:9">
      <c r="B7" s="98" t="s">
        <v>67</v>
      </c>
      <c r="C7" s="250">
        <v>771</v>
      </c>
      <c r="D7" s="250">
        <v>750</v>
      </c>
      <c r="E7" s="250">
        <v>750</v>
      </c>
      <c r="F7" s="250">
        <v>750</v>
      </c>
      <c r="G7" s="250">
        <v>750</v>
      </c>
      <c r="H7" s="250">
        <v>750</v>
      </c>
    </row>
    <row r="8" spans="2:9" ht="12.75" customHeight="1">
      <c r="B8" s="94" t="s">
        <v>114</v>
      </c>
    </row>
    <row r="9" spans="2:9" ht="12.75" customHeight="1">
      <c r="B9" s="42" t="s">
        <v>181</v>
      </c>
    </row>
    <row r="10" spans="2:9" ht="12.75" customHeight="1">
      <c r="B10" s="42" t="s">
        <v>182</v>
      </c>
    </row>
    <row r="22" ht="36" customHeight="1"/>
  </sheetData>
  <mergeCells count="1">
    <mergeCell ref="B2:H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showGridLines="0" workbookViewId="0">
      <selection activeCell="D28" sqref="D28"/>
    </sheetView>
  </sheetViews>
  <sheetFormatPr baseColWidth="10" defaultRowHeight="15"/>
  <cols>
    <col min="2" max="2" width="24" style="95" bestFit="1" customWidth="1"/>
    <col min="3" max="3" width="17.140625" style="95" customWidth="1"/>
    <col min="4" max="4" width="15.5703125" style="96" customWidth="1"/>
    <col min="5" max="5" width="31.5703125" style="95" customWidth="1"/>
    <col min="6" max="6" width="11.7109375" style="95" bestFit="1" customWidth="1"/>
    <col min="7" max="7" width="40" style="96" customWidth="1"/>
    <col min="8" max="8" width="17.28515625" style="96" customWidth="1"/>
    <col min="9" max="9" width="12.140625" style="96" bestFit="1" customWidth="1"/>
    <col min="10" max="11" width="11.85546875" style="95" customWidth="1"/>
  </cols>
  <sheetData>
    <row r="2" spans="2:11">
      <c r="B2" s="294" t="s">
        <v>162</v>
      </c>
      <c r="C2" s="295"/>
      <c r="D2" s="295"/>
      <c r="E2" s="295"/>
      <c r="F2" s="295"/>
      <c r="G2" s="295"/>
      <c r="H2" s="295"/>
      <c r="I2" s="295"/>
      <c r="J2" s="295"/>
      <c r="K2" s="296"/>
    </row>
    <row r="3" spans="2:11" s="22" customFormat="1" ht="45">
      <c r="B3" s="111" t="s">
        <v>96</v>
      </c>
      <c r="C3" s="111" t="s">
        <v>97</v>
      </c>
      <c r="D3" s="183" t="s">
        <v>112</v>
      </c>
      <c r="E3" s="111" t="s">
        <v>98</v>
      </c>
      <c r="F3" s="111" t="s">
        <v>99</v>
      </c>
      <c r="G3" s="183" t="s">
        <v>100</v>
      </c>
      <c r="H3" s="183" t="s">
        <v>101</v>
      </c>
      <c r="I3" s="183" t="s">
        <v>99</v>
      </c>
      <c r="J3" s="111" t="s">
        <v>102</v>
      </c>
      <c r="K3" s="111" t="s">
        <v>111</v>
      </c>
    </row>
    <row r="4" spans="2:11">
      <c r="B4" s="112" t="s">
        <v>103</v>
      </c>
      <c r="C4" s="251">
        <v>15</v>
      </c>
      <c r="D4" s="252">
        <v>193</v>
      </c>
      <c r="E4" s="253">
        <v>14</v>
      </c>
      <c r="F4" s="231">
        <f>E4/$E$9</f>
        <v>0.2153846153846154</v>
      </c>
      <c r="G4" s="252">
        <v>175</v>
      </c>
      <c r="H4" s="252">
        <v>56</v>
      </c>
      <c r="I4" s="203">
        <f>H4/$H$9</f>
        <v>2.9273392577104027E-2</v>
      </c>
      <c r="J4" s="231">
        <f>H4/G4</f>
        <v>0.32</v>
      </c>
      <c r="K4" s="231">
        <f t="shared" ref="K4:K9" si="0">+H4/D4</f>
        <v>0.29015544041450775</v>
      </c>
    </row>
    <row r="5" spans="2:11">
      <c r="B5" s="112" t="s">
        <v>104</v>
      </c>
      <c r="C5" s="251">
        <v>21</v>
      </c>
      <c r="D5" s="252">
        <v>703</v>
      </c>
      <c r="E5" s="253">
        <v>19</v>
      </c>
      <c r="F5" s="231">
        <f>E5/$E$9</f>
        <v>0.29230769230769232</v>
      </c>
      <c r="G5" s="252">
        <v>631</v>
      </c>
      <c r="H5" s="252">
        <v>134</v>
      </c>
      <c r="I5" s="203">
        <f>H5/$H$9</f>
        <v>7.0047046523784628E-2</v>
      </c>
      <c r="J5" s="231">
        <f t="shared" ref="J5:J9" si="1">H5/G5</f>
        <v>0.21236133122028525</v>
      </c>
      <c r="K5" s="231">
        <f t="shared" si="0"/>
        <v>0.19061166429587481</v>
      </c>
    </row>
    <row r="6" spans="2:11">
      <c r="B6" s="112" t="s">
        <v>105</v>
      </c>
      <c r="C6" s="251">
        <v>19</v>
      </c>
      <c r="D6" s="252">
        <v>1673</v>
      </c>
      <c r="E6" s="253">
        <v>16</v>
      </c>
      <c r="F6" s="231">
        <f>E6/$E$9</f>
        <v>0.24615384615384617</v>
      </c>
      <c r="G6" s="252">
        <v>1374</v>
      </c>
      <c r="H6" s="252">
        <v>374</v>
      </c>
      <c r="I6" s="203">
        <f>H6/$H$9</f>
        <v>0.19550444328280189</v>
      </c>
      <c r="J6" s="231">
        <f t="shared" si="1"/>
        <v>0.27219796215429404</v>
      </c>
      <c r="K6" s="231">
        <f t="shared" si="0"/>
        <v>0.22355050806933652</v>
      </c>
    </row>
    <row r="7" spans="2:11">
      <c r="B7" s="112" t="s">
        <v>106</v>
      </c>
      <c r="C7" s="251">
        <v>9</v>
      </c>
      <c r="D7" s="252">
        <v>1681</v>
      </c>
      <c r="E7" s="253">
        <v>7</v>
      </c>
      <c r="F7" s="231">
        <f>E7/$E$9</f>
        <v>0.1076923076923077</v>
      </c>
      <c r="G7" s="252">
        <v>1290</v>
      </c>
      <c r="H7" s="252">
        <v>200</v>
      </c>
      <c r="I7" s="203">
        <f>H7/$H$9</f>
        <v>0.10454783063251437</v>
      </c>
      <c r="J7" s="231">
        <f t="shared" si="1"/>
        <v>0.15503875968992248</v>
      </c>
      <c r="K7" s="231">
        <f t="shared" si="0"/>
        <v>0.11897679952409281</v>
      </c>
    </row>
    <row r="8" spans="2:11">
      <c r="B8" s="112" t="s">
        <v>107</v>
      </c>
      <c r="C8" s="251">
        <v>9</v>
      </c>
      <c r="D8" s="252">
        <v>5229</v>
      </c>
      <c r="E8" s="253">
        <v>9</v>
      </c>
      <c r="F8" s="231">
        <f>E8/$E$9</f>
        <v>0.13846153846153847</v>
      </c>
      <c r="G8" s="252">
        <v>5229</v>
      </c>
      <c r="H8" s="252">
        <v>1149</v>
      </c>
      <c r="I8" s="203">
        <f>H8/$H$9</f>
        <v>0.60062728698379508</v>
      </c>
      <c r="J8" s="231">
        <f t="shared" si="1"/>
        <v>0.21973608720596671</v>
      </c>
      <c r="K8" s="231">
        <f t="shared" si="0"/>
        <v>0.21973608720596671</v>
      </c>
    </row>
    <row r="9" spans="2:11">
      <c r="B9" s="97" t="s">
        <v>2</v>
      </c>
      <c r="C9" s="254">
        <v>73</v>
      </c>
      <c r="D9" s="255">
        <v>9479</v>
      </c>
      <c r="E9" s="254">
        <f>SUM(E4:E8)</f>
        <v>65</v>
      </c>
      <c r="F9" s="256">
        <f>SUM(F4:F8)</f>
        <v>1</v>
      </c>
      <c r="G9" s="255">
        <f>SUM(G4:G8)</f>
        <v>8699</v>
      </c>
      <c r="H9" s="255">
        <v>1913</v>
      </c>
      <c r="I9" s="204">
        <f>SUM(I4:I8)</f>
        <v>1</v>
      </c>
      <c r="J9" s="256">
        <f t="shared" si="1"/>
        <v>0.21991033452120934</v>
      </c>
      <c r="K9" s="256">
        <f t="shared" si="0"/>
        <v>0.20181453739845975</v>
      </c>
    </row>
    <row r="10" spans="2:11" ht="12" customHeight="1">
      <c r="B10" s="126" t="s">
        <v>181</v>
      </c>
    </row>
    <row r="11" spans="2:11" ht="12" customHeight="1">
      <c r="B11" s="126" t="s">
        <v>182</v>
      </c>
    </row>
    <row r="13" spans="2:11">
      <c r="B13" s="294" t="s">
        <v>163</v>
      </c>
      <c r="C13" s="295"/>
      <c r="D13" s="295"/>
      <c r="E13" s="295"/>
      <c r="F13" s="295"/>
      <c r="G13" s="295"/>
      <c r="H13" s="295"/>
      <c r="I13" s="295"/>
      <c r="J13" s="295"/>
      <c r="K13" s="296"/>
    </row>
    <row r="14" spans="2:11" s="22" customFormat="1" ht="45">
      <c r="B14" s="111" t="s">
        <v>96</v>
      </c>
      <c r="C14" s="111" t="s">
        <v>97</v>
      </c>
      <c r="D14" s="183" t="s">
        <v>112</v>
      </c>
      <c r="E14" s="111" t="s">
        <v>108</v>
      </c>
      <c r="F14" s="111" t="s">
        <v>99</v>
      </c>
      <c r="G14" s="183" t="s">
        <v>109</v>
      </c>
      <c r="H14" s="183" t="s">
        <v>110</v>
      </c>
      <c r="I14" s="183" t="s">
        <v>99</v>
      </c>
      <c r="J14" s="111" t="s">
        <v>102</v>
      </c>
      <c r="K14" s="111" t="s">
        <v>111</v>
      </c>
    </row>
    <row r="15" spans="2:11">
      <c r="B15" s="112" t="s">
        <v>103</v>
      </c>
      <c r="C15" s="251">
        <v>15</v>
      </c>
      <c r="D15" s="252">
        <v>193</v>
      </c>
      <c r="E15" s="253">
        <v>6</v>
      </c>
      <c r="F15" s="227">
        <f>E15/$E$20</f>
        <v>0.15</v>
      </c>
      <c r="G15" s="252">
        <v>77</v>
      </c>
      <c r="H15" s="252">
        <v>18</v>
      </c>
      <c r="I15" s="203">
        <f>H15/$H$20</f>
        <v>4.5801526717557252E-2</v>
      </c>
      <c r="J15" s="231">
        <f t="shared" ref="J15:J20" si="2">H15/G15</f>
        <v>0.23376623376623376</v>
      </c>
      <c r="K15" s="231">
        <f t="shared" ref="K15:K20" si="3">+H15/D15</f>
        <v>9.3264248704663211E-2</v>
      </c>
    </row>
    <row r="16" spans="2:11">
      <c r="B16" s="112" t="s">
        <v>104</v>
      </c>
      <c r="C16" s="251">
        <v>21</v>
      </c>
      <c r="D16" s="252">
        <v>703</v>
      </c>
      <c r="E16" s="253">
        <v>12</v>
      </c>
      <c r="F16" s="227">
        <f>E16/$E$20</f>
        <v>0.3</v>
      </c>
      <c r="G16" s="252">
        <v>408</v>
      </c>
      <c r="H16" s="252">
        <v>33</v>
      </c>
      <c r="I16" s="203">
        <f>H16/$H$20</f>
        <v>8.3969465648854963E-2</v>
      </c>
      <c r="J16" s="231">
        <f t="shared" si="2"/>
        <v>8.0882352941176475E-2</v>
      </c>
      <c r="K16" s="231">
        <f t="shared" si="3"/>
        <v>4.694167852062589E-2</v>
      </c>
    </row>
    <row r="17" spans="2:11">
      <c r="B17" s="112" t="s">
        <v>105</v>
      </c>
      <c r="C17" s="251">
        <v>19</v>
      </c>
      <c r="D17" s="252">
        <v>1673</v>
      </c>
      <c r="E17" s="253">
        <v>10</v>
      </c>
      <c r="F17" s="227">
        <f>E17/$E$20</f>
        <v>0.25</v>
      </c>
      <c r="G17" s="252">
        <v>942</v>
      </c>
      <c r="H17" s="252">
        <v>111</v>
      </c>
      <c r="I17" s="203">
        <f>H17/$H$20</f>
        <v>0.28244274809160308</v>
      </c>
      <c r="J17" s="231">
        <f t="shared" si="2"/>
        <v>0.1178343949044586</v>
      </c>
      <c r="K17" s="231">
        <f t="shared" si="3"/>
        <v>6.6347878063359234E-2</v>
      </c>
    </row>
    <row r="18" spans="2:11">
      <c r="B18" s="112" t="s">
        <v>106</v>
      </c>
      <c r="C18" s="251">
        <v>9</v>
      </c>
      <c r="D18" s="252">
        <v>1681</v>
      </c>
      <c r="E18" s="253">
        <v>5</v>
      </c>
      <c r="F18" s="227">
        <f>E18/$E$20</f>
        <v>0.125</v>
      </c>
      <c r="G18" s="252">
        <v>896</v>
      </c>
      <c r="H18" s="252">
        <v>48</v>
      </c>
      <c r="I18" s="203">
        <f>H18/$H$20</f>
        <v>0.12213740458015267</v>
      </c>
      <c r="J18" s="231">
        <f t="shared" si="2"/>
        <v>5.3571428571428568E-2</v>
      </c>
      <c r="K18" s="231">
        <f t="shared" si="3"/>
        <v>2.8554431885782272E-2</v>
      </c>
    </row>
    <row r="19" spans="2:11">
      <c r="B19" s="112" t="s">
        <v>107</v>
      </c>
      <c r="C19" s="251">
        <v>9</v>
      </c>
      <c r="D19" s="252">
        <v>5229</v>
      </c>
      <c r="E19" s="253">
        <v>7</v>
      </c>
      <c r="F19" s="227">
        <f>E19/$E$20</f>
        <v>0.17499999999999999</v>
      </c>
      <c r="G19" s="252">
        <v>3620</v>
      </c>
      <c r="H19" s="252">
        <v>183</v>
      </c>
      <c r="I19" s="203">
        <f>H19/$H$20</f>
        <v>0.46564885496183206</v>
      </c>
      <c r="J19" s="231">
        <f t="shared" si="2"/>
        <v>5.0552486187845302E-2</v>
      </c>
      <c r="K19" s="231">
        <f t="shared" si="3"/>
        <v>3.4997131382673553E-2</v>
      </c>
    </row>
    <row r="20" spans="2:11">
      <c r="B20" s="97" t="s">
        <v>2</v>
      </c>
      <c r="C20" s="254">
        <v>73</v>
      </c>
      <c r="D20" s="255">
        <v>9479</v>
      </c>
      <c r="E20" s="254">
        <f>SUM(E15:E19)</f>
        <v>40</v>
      </c>
      <c r="F20" s="228">
        <f>SUM(F15:F19)</f>
        <v>1</v>
      </c>
      <c r="G20" s="255">
        <f>SUM(G15:G19)</f>
        <v>5943</v>
      </c>
      <c r="H20" s="255">
        <v>393</v>
      </c>
      <c r="I20" s="204">
        <f>SUM(I15:I19)</f>
        <v>1</v>
      </c>
      <c r="J20" s="256">
        <f t="shared" si="2"/>
        <v>6.6128218071680969E-2</v>
      </c>
      <c r="K20" s="256">
        <f t="shared" si="3"/>
        <v>4.1460069627597851E-2</v>
      </c>
    </row>
    <row r="21" spans="2:11" ht="12" customHeight="1">
      <c r="B21" s="126" t="s">
        <v>181</v>
      </c>
    </row>
    <row r="22" spans="2:11" ht="12" customHeight="1">
      <c r="B22" s="126" t="s">
        <v>182</v>
      </c>
    </row>
  </sheetData>
  <mergeCells count="2">
    <mergeCell ref="B2:K2"/>
    <mergeCell ref="B13:K1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showGridLines="0" zoomScaleNormal="100" workbookViewId="0">
      <selection activeCell="D12" sqref="D12"/>
    </sheetView>
  </sheetViews>
  <sheetFormatPr baseColWidth="10" defaultRowHeight="15"/>
  <cols>
    <col min="2" max="4" width="25.7109375" customWidth="1"/>
  </cols>
  <sheetData>
    <row r="2" spans="2:5" ht="26.25" customHeight="1">
      <c r="B2" s="287" t="s">
        <v>164</v>
      </c>
      <c r="C2" s="288"/>
      <c r="D2" s="289"/>
      <c r="E2" s="20"/>
    </row>
    <row r="3" spans="2:5">
      <c r="B3" s="290" t="s">
        <v>32</v>
      </c>
      <c r="C3" s="290" t="s">
        <v>33</v>
      </c>
      <c r="D3" s="290" t="s">
        <v>36</v>
      </c>
    </row>
    <row r="4" spans="2:5">
      <c r="B4" s="290"/>
      <c r="C4" s="290"/>
      <c r="D4" s="291"/>
    </row>
    <row r="5" spans="2:5" ht="29.25" customHeight="1">
      <c r="B5" s="213">
        <v>1509.95</v>
      </c>
      <c r="C5" s="213">
        <v>1671.02</v>
      </c>
      <c r="D5" s="263">
        <f>C5-B5</f>
        <v>161.06999999999994</v>
      </c>
    </row>
    <row r="6" spans="2:5" s="38" customFormat="1" ht="45" customHeight="1">
      <c r="B6" s="285" t="s">
        <v>68</v>
      </c>
      <c r="C6" s="285"/>
      <c r="D6" s="285"/>
      <c r="E6" s="61"/>
    </row>
    <row r="7" spans="2:5" s="38" customFormat="1" ht="12.75" customHeight="1">
      <c r="B7" s="42" t="s">
        <v>184</v>
      </c>
      <c r="C7" s="42"/>
      <c r="D7" s="42"/>
      <c r="E7" s="42"/>
    </row>
    <row r="8" spans="2:5" s="38" customFormat="1" ht="12.75" customHeight="1">
      <c r="B8" s="42" t="s">
        <v>182</v>
      </c>
      <c r="C8" s="42"/>
      <c r="D8" s="42"/>
      <c r="E8" s="42"/>
    </row>
    <row r="17" ht="15" customHeight="1"/>
    <row r="18" ht="15" customHeight="1"/>
    <row r="19" ht="15" customHeight="1"/>
    <row r="20" ht="15" customHeight="1"/>
  </sheetData>
  <mergeCells count="5">
    <mergeCell ref="B2:D2"/>
    <mergeCell ref="D3:D4"/>
    <mergeCell ref="B6:D6"/>
    <mergeCell ref="B3:B4"/>
    <mergeCell ref="C3:C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showGridLines="0" zoomScaleNormal="100" workbookViewId="0">
      <selection activeCell="C17" sqref="C17"/>
    </sheetView>
  </sheetViews>
  <sheetFormatPr baseColWidth="10" defaultRowHeight="15"/>
  <cols>
    <col min="2" max="2" width="30.7109375" customWidth="1"/>
    <col min="3" max="3" width="15.7109375" customWidth="1"/>
  </cols>
  <sheetData>
    <row r="2" spans="2:5">
      <c r="B2" s="294" t="s">
        <v>165</v>
      </c>
      <c r="C2" s="295"/>
      <c r="D2" s="295"/>
      <c r="E2" s="296"/>
    </row>
    <row r="3" spans="2:5">
      <c r="B3" s="319" t="s">
        <v>13</v>
      </c>
      <c r="C3" s="319" t="s">
        <v>30</v>
      </c>
      <c r="D3" s="321" t="s">
        <v>0</v>
      </c>
      <c r="E3" s="319" t="s">
        <v>47</v>
      </c>
    </row>
    <row r="4" spans="2:5">
      <c r="B4" s="320"/>
      <c r="C4" s="320"/>
      <c r="D4" s="321"/>
      <c r="E4" s="320" t="s">
        <v>69</v>
      </c>
    </row>
    <row r="5" spans="2:5">
      <c r="B5" s="21" t="s">
        <v>14</v>
      </c>
      <c r="C5" s="257">
        <v>1247</v>
      </c>
      <c r="D5" s="258" t="s">
        <v>70</v>
      </c>
      <c r="E5" s="259" t="s">
        <v>70</v>
      </c>
    </row>
    <row r="6" spans="2:5">
      <c r="B6" s="21" t="s">
        <v>15</v>
      </c>
      <c r="C6" s="257">
        <v>2535</v>
      </c>
      <c r="D6" s="258" t="s">
        <v>71</v>
      </c>
      <c r="E6" s="259" t="s">
        <v>72</v>
      </c>
    </row>
    <row r="7" spans="2:5">
      <c r="B7" s="21" t="s">
        <v>16</v>
      </c>
      <c r="C7" s="257">
        <v>2216</v>
      </c>
      <c r="D7" s="258" t="s">
        <v>73</v>
      </c>
      <c r="E7" s="259" t="s">
        <v>74</v>
      </c>
    </row>
    <row r="8" spans="2:5">
      <c r="B8" s="65" t="s">
        <v>37</v>
      </c>
      <c r="C8" s="216">
        <v>228</v>
      </c>
      <c r="D8" s="260" t="s">
        <v>75</v>
      </c>
      <c r="E8" s="72" t="s">
        <v>76</v>
      </c>
    </row>
    <row r="9" spans="2:5">
      <c r="B9" s="66" t="s">
        <v>2</v>
      </c>
      <c r="C9" s="218">
        <v>6226</v>
      </c>
      <c r="D9" s="261" t="s">
        <v>76</v>
      </c>
      <c r="E9" s="262"/>
    </row>
    <row r="10" spans="2:5" ht="12" customHeight="1">
      <c r="B10" s="42" t="s">
        <v>181</v>
      </c>
    </row>
    <row r="11" spans="2:5" ht="12" customHeight="1">
      <c r="B11" s="42" t="s">
        <v>182</v>
      </c>
    </row>
  </sheetData>
  <mergeCells count="5">
    <mergeCell ref="B2:E2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showGridLines="0" zoomScaleNormal="100" workbookViewId="0">
      <selection activeCell="D19" sqref="D19"/>
    </sheetView>
  </sheetViews>
  <sheetFormatPr baseColWidth="10" defaultColWidth="11.42578125" defaultRowHeight="15"/>
  <cols>
    <col min="1" max="1" width="11.42578125" style="4"/>
    <col min="2" max="2" width="45.7109375" style="4" customWidth="1"/>
    <col min="3" max="4" width="15.7109375" style="4" customWidth="1"/>
    <col min="5" max="16384" width="11.42578125" style="4"/>
  </cols>
  <sheetData>
    <row r="1" spans="2:4">
      <c r="B1" s="41"/>
    </row>
    <row r="2" spans="2:4">
      <c r="B2" s="271" t="s">
        <v>142</v>
      </c>
      <c r="C2" s="271"/>
      <c r="D2" s="271"/>
    </row>
    <row r="3" spans="2:4" ht="15" customHeight="1">
      <c r="B3" s="116" t="s">
        <v>29</v>
      </c>
      <c r="C3" s="117" t="s">
        <v>30</v>
      </c>
      <c r="D3" s="117" t="s">
        <v>0</v>
      </c>
    </row>
    <row r="4" spans="2:4">
      <c r="B4" s="118" t="s">
        <v>31</v>
      </c>
      <c r="C4" s="192">
        <v>2925</v>
      </c>
      <c r="D4" s="192">
        <v>31.186693677364325</v>
      </c>
    </row>
    <row r="5" spans="2:4">
      <c r="B5" s="43" t="s">
        <v>1</v>
      </c>
      <c r="C5" s="190">
        <v>2771</v>
      </c>
      <c r="D5" s="190">
        <v>29.544727582897963</v>
      </c>
    </row>
    <row r="6" spans="2:4">
      <c r="B6" s="43" t="s">
        <v>64</v>
      </c>
      <c r="C6" s="190">
        <v>2633</v>
      </c>
      <c r="D6" s="190">
        <v>28.073355368376159</v>
      </c>
    </row>
    <row r="7" spans="2:4">
      <c r="B7" s="43" t="s">
        <v>65</v>
      </c>
      <c r="C7" s="190">
        <v>936</v>
      </c>
      <c r="D7" s="190">
        <v>9.9797419767565838</v>
      </c>
    </row>
    <row r="8" spans="2:4">
      <c r="B8" s="43" t="s">
        <v>66</v>
      </c>
      <c r="C8" s="190">
        <v>114</v>
      </c>
      <c r="D8" s="190">
        <v>1.2154813946049685</v>
      </c>
    </row>
    <row r="9" spans="2:4">
      <c r="B9" s="44" t="s">
        <v>2</v>
      </c>
      <c r="C9" s="191">
        <v>9379</v>
      </c>
      <c r="D9" s="191">
        <v>100</v>
      </c>
    </row>
    <row r="10" spans="2:4" ht="14.25" customHeight="1">
      <c r="B10" s="42" t="s">
        <v>181</v>
      </c>
    </row>
    <row r="11" spans="2:4" ht="14.25" customHeight="1">
      <c r="B11" s="42" t="s">
        <v>182</v>
      </c>
    </row>
    <row r="19" spans="6:11" ht="30" customHeight="1">
      <c r="F19" s="270"/>
      <c r="G19" s="270"/>
      <c r="H19" s="270"/>
      <c r="I19" s="270"/>
      <c r="J19" s="270"/>
      <c r="K19" s="270"/>
    </row>
  </sheetData>
  <mergeCells count="2">
    <mergeCell ref="F19:K19"/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showGridLines="0" zoomScaleNormal="100" workbookViewId="0">
      <selection activeCell="C19" sqref="C19"/>
    </sheetView>
  </sheetViews>
  <sheetFormatPr baseColWidth="10" defaultRowHeight="15"/>
  <cols>
    <col min="1" max="1" width="11.42578125" style="4"/>
    <col min="2" max="2" width="47.7109375" style="4" customWidth="1"/>
    <col min="3" max="5" width="15.7109375" style="4" customWidth="1"/>
    <col min="6" max="16384" width="11.42578125" style="4"/>
  </cols>
  <sheetData>
    <row r="1" spans="2:21">
      <c r="B1" s="273"/>
      <c r="C1" s="273"/>
      <c r="D1" s="273"/>
      <c r="E1" s="273"/>
      <c r="F1" s="273"/>
      <c r="G1" s="273"/>
      <c r="I1" s="273"/>
      <c r="J1" s="273"/>
      <c r="K1" s="273"/>
      <c r="L1" s="273"/>
      <c r="M1" s="273"/>
      <c r="N1" s="273"/>
      <c r="O1" s="63"/>
    </row>
    <row r="2" spans="2:21">
      <c r="B2" s="275" t="s">
        <v>143</v>
      </c>
      <c r="C2" s="275"/>
      <c r="D2" s="275"/>
      <c r="E2" s="275"/>
      <c r="F2" s="103"/>
      <c r="G2" s="103"/>
      <c r="I2" s="103"/>
      <c r="J2" s="103"/>
      <c r="K2" s="103"/>
      <c r="L2" s="103"/>
      <c r="M2" s="103"/>
      <c r="N2" s="103"/>
      <c r="O2" s="103"/>
      <c r="P2" s="45"/>
      <c r="Q2" s="45"/>
      <c r="R2" s="45"/>
    </row>
    <row r="3" spans="2:21">
      <c r="B3" s="272" t="s">
        <v>34</v>
      </c>
      <c r="C3" s="272" t="s">
        <v>35</v>
      </c>
      <c r="D3" s="272"/>
      <c r="E3" s="272"/>
      <c r="G3" s="63"/>
      <c r="H3" s="63"/>
      <c r="I3" s="104"/>
      <c r="J3" s="104"/>
      <c r="K3" s="104"/>
      <c r="L3" s="104"/>
      <c r="M3" s="104"/>
      <c r="N3" s="104"/>
      <c r="O3" s="104"/>
    </row>
    <row r="4" spans="2:21" ht="15" customHeight="1">
      <c r="B4" s="272"/>
      <c r="C4" s="119" t="s">
        <v>4</v>
      </c>
      <c r="D4" s="119" t="s">
        <v>3</v>
      </c>
      <c r="E4" s="119" t="s">
        <v>2</v>
      </c>
      <c r="G4" s="104"/>
      <c r="H4" s="104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2:21">
      <c r="B5" s="46" t="s">
        <v>31</v>
      </c>
      <c r="C5" s="193">
        <v>1024</v>
      </c>
      <c r="D5" s="193">
        <v>1901</v>
      </c>
      <c r="E5" s="194">
        <v>2925</v>
      </c>
      <c r="G5" s="106"/>
      <c r="H5" s="106"/>
      <c r="I5" s="107"/>
      <c r="J5" s="107"/>
      <c r="K5" s="107"/>
      <c r="L5" s="107"/>
      <c r="M5" s="107"/>
      <c r="N5" s="107"/>
      <c r="O5" s="107"/>
    </row>
    <row r="6" spans="2:21">
      <c r="B6" s="46" t="s">
        <v>1</v>
      </c>
      <c r="C6" s="193">
        <v>351</v>
      </c>
      <c r="D6" s="193">
        <v>2420</v>
      </c>
      <c r="E6" s="194">
        <v>2771</v>
      </c>
      <c r="G6" s="104"/>
      <c r="H6" s="104"/>
      <c r="I6" s="58"/>
      <c r="J6" s="58"/>
      <c r="K6" s="58"/>
      <c r="L6" s="58"/>
      <c r="M6" s="58"/>
      <c r="N6" s="58"/>
      <c r="O6" s="58"/>
    </row>
    <row r="7" spans="2:21">
      <c r="B7" s="46" t="s">
        <v>64</v>
      </c>
      <c r="C7" s="193">
        <v>585</v>
      </c>
      <c r="D7" s="193">
        <v>2048</v>
      </c>
      <c r="E7" s="194">
        <v>2633</v>
      </c>
      <c r="G7" s="107"/>
      <c r="H7" s="104"/>
      <c r="I7" s="58"/>
      <c r="J7" s="58"/>
      <c r="K7" s="58"/>
      <c r="L7" s="58"/>
      <c r="M7" s="58"/>
      <c r="N7" s="58"/>
      <c r="O7" s="58"/>
      <c r="T7" s="105"/>
      <c r="U7" s="105"/>
    </row>
    <row r="8" spans="2:21">
      <c r="B8" s="46" t="s">
        <v>65</v>
      </c>
      <c r="C8" s="193">
        <v>79</v>
      </c>
      <c r="D8" s="193">
        <v>857</v>
      </c>
      <c r="E8" s="194">
        <v>936</v>
      </c>
      <c r="G8" s="107"/>
      <c r="H8" s="107"/>
      <c r="I8" s="58"/>
      <c r="J8" s="58"/>
      <c r="K8" s="58"/>
      <c r="L8" s="58"/>
      <c r="M8" s="58"/>
      <c r="N8" s="58"/>
      <c r="O8" s="58"/>
    </row>
    <row r="9" spans="2:21">
      <c r="B9" s="46" t="s">
        <v>66</v>
      </c>
      <c r="C9" s="193">
        <v>5</v>
      </c>
      <c r="D9" s="193">
        <v>109</v>
      </c>
      <c r="E9" s="194">
        <v>114</v>
      </c>
      <c r="G9" s="58"/>
      <c r="H9" s="58"/>
      <c r="I9" s="58"/>
      <c r="J9" s="58"/>
      <c r="K9" s="58"/>
      <c r="L9" s="58"/>
      <c r="M9" s="58"/>
      <c r="N9" s="58"/>
      <c r="O9" s="58"/>
    </row>
    <row r="10" spans="2:21">
      <c r="B10" s="47" t="s">
        <v>2</v>
      </c>
      <c r="C10" s="195">
        <v>2044</v>
      </c>
      <c r="D10" s="195">
        <v>7335</v>
      </c>
      <c r="E10" s="195">
        <v>9379</v>
      </c>
      <c r="G10" s="58"/>
      <c r="H10" s="58"/>
      <c r="I10" s="58"/>
      <c r="J10" s="58"/>
      <c r="K10" s="58"/>
      <c r="L10" s="58"/>
      <c r="M10" s="58"/>
      <c r="N10" s="58"/>
      <c r="O10" s="58"/>
    </row>
    <row r="11" spans="2:21" ht="12.75" customHeight="1">
      <c r="B11" s="42" t="s">
        <v>181</v>
      </c>
      <c r="G11" s="58"/>
      <c r="H11" s="58"/>
      <c r="I11" s="58"/>
      <c r="J11" s="58"/>
      <c r="K11" s="58"/>
      <c r="L11" s="58"/>
      <c r="M11" s="58"/>
      <c r="N11" s="58"/>
      <c r="O11" s="58"/>
    </row>
    <row r="12" spans="2:21" ht="12.75" customHeight="1">
      <c r="B12" s="42" t="s">
        <v>182</v>
      </c>
      <c r="G12" s="58"/>
      <c r="H12" s="58"/>
      <c r="I12" s="58"/>
      <c r="J12" s="58"/>
      <c r="K12" s="58"/>
      <c r="L12" s="58"/>
      <c r="M12" s="58"/>
      <c r="N12" s="58"/>
      <c r="O12" s="58"/>
    </row>
    <row r="13" spans="2:21">
      <c r="G13" s="58"/>
      <c r="H13" s="58"/>
      <c r="I13" s="58"/>
      <c r="J13" s="58"/>
      <c r="K13" s="58"/>
      <c r="L13" s="58"/>
      <c r="M13" s="58"/>
      <c r="N13" s="58"/>
      <c r="O13" s="58"/>
    </row>
    <row r="14" spans="2:21">
      <c r="G14" s="58"/>
      <c r="H14" s="58"/>
      <c r="I14" s="58"/>
      <c r="J14" s="58"/>
      <c r="K14" s="58"/>
      <c r="L14" s="58"/>
      <c r="M14" s="58"/>
      <c r="N14" s="58"/>
      <c r="O14" s="58"/>
    </row>
    <row r="15" spans="2:21">
      <c r="I15" s="58"/>
      <c r="J15" s="58"/>
      <c r="K15" s="58"/>
      <c r="L15" s="58"/>
      <c r="M15" s="58"/>
    </row>
    <row r="16" spans="2:21">
      <c r="I16" s="58"/>
      <c r="J16" s="58"/>
      <c r="K16" s="58"/>
      <c r="L16" s="58"/>
      <c r="M16" s="58"/>
    </row>
    <row r="17" spans="3:16">
      <c r="I17" s="58"/>
      <c r="J17" s="58"/>
      <c r="K17" s="58"/>
      <c r="L17" s="58"/>
      <c r="M17" s="58"/>
    </row>
    <row r="18" spans="3:16">
      <c r="I18" s="58"/>
      <c r="J18" s="58"/>
      <c r="K18" s="58"/>
      <c r="L18" s="58"/>
      <c r="M18" s="58"/>
    </row>
    <row r="19" spans="3:16">
      <c r="I19" s="58"/>
      <c r="J19" s="58"/>
      <c r="K19" s="58"/>
      <c r="L19" s="58"/>
      <c r="M19" s="58"/>
    </row>
    <row r="20" spans="3:16">
      <c r="I20" s="58"/>
      <c r="J20" s="58"/>
      <c r="K20" s="58"/>
      <c r="L20" s="58"/>
      <c r="M20" s="58"/>
    </row>
    <row r="21" spans="3:16">
      <c r="I21" s="58"/>
      <c r="J21" s="58"/>
      <c r="K21" s="58"/>
      <c r="L21" s="58"/>
      <c r="M21" s="58"/>
    </row>
    <row r="22" spans="3:16">
      <c r="I22" s="58"/>
      <c r="J22" s="58"/>
      <c r="K22" s="58"/>
      <c r="L22" s="58"/>
      <c r="M22" s="58"/>
    </row>
    <row r="23" spans="3:16">
      <c r="I23" s="58"/>
      <c r="J23" s="58"/>
      <c r="K23" s="58"/>
      <c r="L23" s="58"/>
      <c r="M23" s="58"/>
    </row>
    <row r="24" spans="3:16">
      <c r="D24" s="108"/>
      <c r="E24" s="108"/>
      <c r="I24" s="58"/>
      <c r="J24" s="58"/>
      <c r="K24" s="58"/>
      <c r="L24" s="58"/>
      <c r="M24" s="58"/>
    </row>
    <row r="25" spans="3:16">
      <c r="I25" s="58"/>
      <c r="J25" s="58"/>
      <c r="K25" s="58"/>
      <c r="L25" s="58"/>
      <c r="M25" s="58"/>
    </row>
    <row r="26" spans="3:16">
      <c r="D26" s="108"/>
      <c r="E26" s="108"/>
      <c r="I26" s="58"/>
      <c r="J26" s="58"/>
      <c r="K26" s="58"/>
      <c r="L26" s="58"/>
      <c r="M26" s="58"/>
    </row>
    <row r="27" spans="3:16">
      <c r="C27" s="108"/>
      <c r="D27" s="108"/>
      <c r="E27" s="108"/>
      <c r="I27" s="58"/>
      <c r="J27" s="58"/>
      <c r="K27" s="58"/>
      <c r="L27" s="58"/>
      <c r="M27" s="58"/>
    </row>
    <row r="28" spans="3:16">
      <c r="I28" s="109"/>
      <c r="J28" s="109"/>
      <c r="K28" s="109"/>
      <c r="L28" s="109"/>
      <c r="M28" s="109"/>
      <c r="N28" s="109"/>
      <c r="O28" s="109"/>
      <c r="P28" s="109"/>
    </row>
    <row r="29" spans="3:16">
      <c r="I29" s="274"/>
      <c r="J29" s="274"/>
      <c r="K29" s="274"/>
      <c r="L29" s="274"/>
      <c r="M29" s="274"/>
      <c r="N29" s="274"/>
    </row>
    <row r="30" spans="3:16">
      <c r="C30" s="108"/>
      <c r="D30" s="108"/>
      <c r="E30" s="108"/>
      <c r="I30" s="45"/>
    </row>
    <row r="31" spans="3:16" ht="15" customHeight="1">
      <c r="H31" s="109"/>
      <c r="I31" s="45"/>
    </row>
    <row r="32" spans="3:16">
      <c r="I32" s="45"/>
    </row>
    <row r="33" spans="7:15">
      <c r="I33" s="110"/>
      <c r="J33" s="110"/>
      <c r="K33" s="110"/>
      <c r="L33" s="110"/>
      <c r="M33" s="110"/>
      <c r="N33" s="110"/>
      <c r="O33" s="110"/>
    </row>
    <row r="36" spans="7:15">
      <c r="G36" s="110"/>
      <c r="H36" s="110"/>
    </row>
  </sheetData>
  <mergeCells count="6">
    <mergeCell ref="C3:E3"/>
    <mergeCell ref="I1:N1"/>
    <mergeCell ref="I29:N29"/>
    <mergeCell ref="B1:G1"/>
    <mergeCell ref="B2:E2"/>
    <mergeCell ref="B3:B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showGridLines="0" zoomScaleNormal="100" workbookViewId="0">
      <selection activeCell="D23" sqref="D23"/>
    </sheetView>
  </sheetViews>
  <sheetFormatPr baseColWidth="10" defaultRowHeight="15"/>
  <cols>
    <col min="2" max="2" width="24.140625" bestFit="1" customWidth="1"/>
    <col min="3" max="4" width="25.7109375" customWidth="1"/>
  </cols>
  <sheetData>
    <row r="1" spans="2:10">
      <c r="B1" s="5"/>
      <c r="C1" s="5"/>
      <c r="D1" s="5"/>
      <c r="F1" s="15"/>
      <c r="G1" s="6"/>
      <c r="H1" s="6"/>
    </row>
    <row r="2" spans="2:10" ht="15" customHeight="1">
      <c r="B2" s="275" t="s">
        <v>144</v>
      </c>
      <c r="C2" s="275"/>
      <c r="D2" s="275"/>
      <c r="E2" s="15"/>
      <c r="G2" s="16"/>
      <c r="H2" s="16"/>
    </row>
    <row r="3" spans="2:10" ht="18.75" customHeight="1">
      <c r="B3" s="120" t="s">
        <v>59</v>
      </c>
      <c r="C3" s="121" t="s">
        <v>30</v>
      </c>
      <c r="D3" s="121" t="s">
        <v>0</v>
      </c>
      <c r="E3" s="15"/>
      <c r="G3" s="18"/>
      <c r="H3" s="18"/>
    </row>
    <row r="4" spans="2:10" ht="15" customHeight="1">
      <c r="B4" s="122" t="s">
        <v>8</v>
      </c>
      <c r="C4" s="196">
        <v>6682</v>
      </c>
      <c r="D4" s="197">
        <f t="shared" ref="D4:D11" si="0">+C4/$C$12</f>
        <v>0.70492668002953895</v>
      </c>
      <c r="E4" s="28"/>
      <c r="G4" s="18"/>
      <c r="H4" s="18"/>
    </row>
    <row r="5" spans="2:10" ht="15" customHeight="1">
      <c r="B5" s="48" t="s">
        <v>6</v>
      </c>
      <c r="C5" s="198">
        <v>1720</v>
      </c>
      <c r="D5" s="199">
        <f t="shared" si="0"/>
        <v>0.18145373984597532</v>
      </c>
      <c r="E5" s="27"/>
      <c r="F5" s="23"/>
      <c r="G5" s="13"/>
      <c r="H5" s="13"/>
      <c r="I5" s="13"/>
      <c r="J5" s="13"/>
    </row>
    <row r="6" spans="2:10">
      <c r="B6" s="48" t="s">
        <v>7</v>
      </c>
      <c r="C6" s="198">
        <v>347</v>
      </c>
      <c r="D6" s="199">
        <f t="shared" si="0"/>
        <v>3.6607237050321761E-2</v>
      </c>
      <c r="E6" s="27"/>
      <c r="F6" s="23"/>
      <c r="G6" s="16"/>
      <c r="H6" s="16"/>
    </row>
    <row r="7" spans="2:10">
      <c r="B7" s="48" t="s">
        <v>60</v>
      </c>
      <c r="C7" s="198">
        <v>312</v>
      </c>
      <c r="D7" s="199">
        <f t="shared" si="0"/>
        <v>3.2914864437176915E-2</v>
      </c>
      <c r="E7" s="15"/>
      <c r="G7" s="16"/>
      <c r="H7" s="16"/>
    </row>
    <row r="8" spans="2:10">
      <c r="B8" s="48" t="s">
        <v>5</v>
      </c>
      <c r="C8" s="198">
        <v>303</v>
      </c>
      <c r="D8" s="199">
        <f t="shared" si="0"/>
        <v>3.1965397193796811E-2</v>
      </c>
      <c r="E8" s="15"/>
      <c r="G8" s="16"/>
      <c r="H8" s="16"/>
    </row>
    <row r="9" spans="2:10">
      <c r="B9" s="48" t="s">
        <v>61</v>
      </c>
      <c r="C9" s="198">
        <v>63</v>
      </c>
      <c r="D9" s="199">
        <f t="shared" si="0"/>
        <v>6.6462707036607236E-3</v>
      </c>
      <c r="E9" s="15"/>
      <c r="G9" s="16"/>
      <c r="H9" s="16"/>
    </row>
    <row r="10" spans="2:10">
      <c r="B10" s="48" t="s">
        <v>62</v>
      </c>
      <c r="C10" s="198">
        <v>50</v>
      </c>
      <c r="D10" s="199">
        <f t="shared" si="0"/>
        <v>5.2748180187783518E-3</v>
      </c>
      <c r="E10" s="15"/>
      <c r="G10" s="16"/>
      <c r="H10" s="16"/>
    </row>
    <row r="11" spans="2:10">
      <c r="B11" s="48" t="s">
        <v>63</v>
      </c>
      <c r="C11" s="198">
        <v>2</v>
      </c>
      <c r="D11" s="199">
        <f t="shared" si="0"/>
        <v>2.1099272075113408E-4</v>
      </c>
      <c r="E11" s="15"/>
      <c r="G11" s="16"/>
      <c r="H11" s="16"/>
    </row>
    <row r="12" spans="2:10">
      <c r="B12" s="49" t="s">
        <v>2</v>
      </c>
      <c r="C12" s="200">
        <v>9479</v>
      </c>
      <c r="D12" s="201">
        <v>100</v>
      </c>
      <c r="G12" s="16"/>
      <c r="H12" s="16"/>
    </row>
    <row r="13" spans="2:10" ht="12.75" customHeight="1">
      <c r="B13" s="42" t="s">
        <v>184</v>
      </c>
      <c r="G13" s="16"/>
      <c r="H13" s="16"/>
    </row>
    <row r="14" spans="2:10" ht="12.75" customHeight="1">
      <c r="B14" s="42" t="s">
        <v>182</v>
      </c>
      <c r="G14" s="16"/>
      <c r="H14" s="16"/>
    </row>
    <row r="15" spans="2:10">
      <c r="G15" s="16"/>
      <c r="H15" s="16"/>
    </row>
    <row r="16" spans="2:10">
      <c r="G16" s="16"/>
      <c r="H16" s="16"/>
    </row>
    <row r="17" spans="1:8">
      <c r="G17" s="16"/>
      <c r="H17" s="16"/>
    </row>
    <row r="18" spans="1:8">
      <c r="G18" s="16"/>
      <c r="H18" s="16"/>
    </row>
    <row r="19" spans="1:8">
      <c r="G19" s="16"/>
      <c r="H19" s="16"/>
    </row>
    <row r="20" spans="1:8">
      <c r="G20" s="16"/>
      <c r="H20" s="16"/>
    </row>
    <row r="21" spans="1:8">
      <c r="G21" s="16"/>
      <c r="H21" s="16"/>
    </row>
    <row r="22" spans="1:8">
      <c r="G22" s="16"/>
      <c r="H22" s="16"/>
    </row>
    <row r="23" spans="1:8">
      <c r="G23" s="16"/>
      <c r="H23" s="16"/>
    </row>
    <row r="24" spans="1:8">
      <c r="G24" s="16"/>
      <c r="H24" s="16"/>
    </row>
    <row r="25" spans="1:8">
      <c r="G25" s="16"/>
      <c r="H25" s="16"/>
    </row>
    <row r="29" spans="1:8" s="17" customFormat="1">
      <c r="A29" s="26"/>
      <c r="B29"/>
      <c r="C29"/>
      <c r="D29"/>
      <c r="E29"/>
      <c r="F29"/>
    </row>
    <row r="31" spans="1:8" ht="15.75" customHeight="1"/>
    <row r="48" ht="60" customHeight="1"/>
    <row r="56" spans="7:7">
      <c r="G56" s="276"/>
    </row>
    <row r="57" spans="7:7">
      <c r="G57" s="276"/>
    </row>
    <row r="58" spans="7:7">
      <c r="G58" s="36"/>
    </row>
    <row r="59" spans="7:7">
      <c r="G59" s="14"/>
    </row>
    <row r="60" spans="7:7">
      <c r="G60" s="14"/>
    </row>
    <row r="61" spans="7:7">
      <c r="G61" s="14"/>
    </row>
    <row r="62" spans="7:7">
      <c r="G62" s="14"/>
    </row>
    <row r="63" spans="7:7">
      <c r="G63" s="14"/>
    </row>
    <row r="64" spans="7:7">
      <c r="G64" s="14"/>
    </row>
    <row r="65" spans="7:7">
      <c r="G65" s="14"/>
    </row>
    <row r="66" spans="7:7">
      <c r="G66" s="14"/>
    </row>
    <row r="67" spans="7:7">
      <c r="G67" s="14"/>
    </row>
    <row r="68" spans="7:7">
      <c r="G68" s="14"/>
    </row>
    <row r="69" spans="7:7">
      <c r="G69" s="14"/>
    </row>
    <row r="70" spans="7:7">
      <c r="G70" s="14"/>
    </row>
    <row r="71" spans="7:7">
      <c r="G71" s="14"/>
    </row>
    <row r="72" spans="7:7">
      <c r="G72" s="14"/>
    </row>
    <row r="73" spans="7:7">
      <c r="G73" s="14"/>
    </row>
    <row r="74" spans="7:7">
      <c r="G74" s="14"/>
    </row>
    <row r="75" spans="7:7">
      <c r="G75" s="14"/>
    </row>
    <row r="76" spans="7:7">
      <c r="G76" s="14"/>
    </row>
    <row r="77" spans="7:7">
      <c r="G77" s="14"/>
    </row>
    <row r="78" spans="7:7">
      <c r="G78" s="14"/>
    </row>
    <row r="79" spans="7:7">
      <c r="G79" s="14"/>
    </row>
    <row r="80" spans="7:7">
      <c r="G80" s="14"/>
    </row>
    <row r="81" spans="7:7">
      <c r="G81" s="14"/>
    </row>
    <row r="82" spans="7:7">
      <c r="G82" s="14"/>
    </row>
    <row r="83" spans="7:7">
      <c r="G83" s="14"/>
    </row>
    <row r="84" spans="7:7">
      <c r="G84" s="14"/>
    </row>
    <row r="85" spans="7:7">
      <c r="G85" s="14"/>
    </row>
    <row r="86" spans="7:7">
      <c r="G86" s="14"/>
    </row>
    <row r="87" spans="7:7">
      <c r="G87" s="14"/>
    </row>
    <row r="88" spans="7:7">
      <c r="G88" s="14"/>
    </row>
  </sheetData>
  <mergeCells count="2">
    <mergeCell ref="G56:G57"/>
    <mergeCell ref="B2:D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5"/>
  <sheetViews>
    <sheetView showGridLines="0" zoomScaleNormal="100" workbookViewId="0">
      <selection activeCell="C28" sqref="C28"/>
    </sheetView>
  </sheetViews>
  <sheetFormatPr baseColWidth="10" defaultRowHeight="15"/>
  <cols>
    <col min="1" max="1" width="11.42578125" style="5"/>
    <col min="2" max="2" width="47.7109375" style="5" customWidth="1"/>
    <col min="3" max="5" width="20.7109375" style="5" customWidth="1"/>
    <col min="6" max="6" width="11.85546875" style="5" bestFit="1" customWidth="1"/>
    <col min="7" max="8" width="11.42578125" style="5"/>
    <col min="9" max="9" width="8.5703125" style="5" customWidth="1"/>
    <col min="10" max="16384" width="11.42578125" style="5"/>
  </cols>
  <sheetData>
    <row r="2" spans="2:6">
      <c r="B2" s="269" t="s">
        <v>145</v>
      </c>
      <c r="C2" s="269"/>
      <c r="D2" s="269"/>
      <c r="E2" s="269"/>
    </row>
    <row r="3" spans="2:6">
      <c r="B3" s="277" t="s">
        <v>34</v>
      </c>
      <c r="C3" s="277" t="s">
        <v>183</v>
      </c>
      <c r="D3" s="277"/>
      <c r="E3" s="277"/>
    </row>
    <row r="4" spans="2:6">
      <c r="B4" s="277"/>
      <c r="C4" s="123" t="s">
        <v>33</v>
      </c>
      <c r="D4" s="123" t="s">
        <v>32</v>
      </c>
      <c r="E4" s="123" t="s">
        <v>2</v>
      </c>
    </row>
    <row r="5" spans="2:6">
      <c r="B5" s="124" t="s">
        <v>64</v>
      </c>
      <c r="C5" s="202">
        <v>1379</v>
      </c>
      <c r="D5" s="202">
        <v>764</v>
      </c>
      <c r="E5" s="202">
        <v>2143</v>
      </c>
    </row>
    <row r="6" spans="2:6">
      <c r="B6" s="124" t="s">
        <v>31</v>
      </c>
      <c r="C6" s="202">
        <v>1325</v>
      </c>
      <c r="D6" s="202">
        <v>659</v>
      </c>
      <c r="E6" s="202">
        <v>1984</v>
      </c>
    </row>
    <row r="7" spans="2:6">
      <c r="B7" s="124" t="s">
        <v>1</v>
      </c>
      <c r="C7" s="202">
        <v>1019</v>
      </c>
      <c r="D7" s="202">
        <v>672</v>
      </c>
      <c r="E7" s="202">
        <v>1691</v>
      </c>
    </row>
    <row r="8" spans="2:6">
      <c r="B8" s="124" t="s">
        <v>65</v>
      </c>
      <c r="C8" s="202">
        <v>246</v>
      </c>
      <c r="D8" s="202">
        <v>48</v>
      </c>
      <c r="E8" s="202">
        <v>294</v>
      </c>
    </row>
    <row r="9" spans="2:6">
      <c r="B9" s="124" t="s">
        <v>66</v>
      </c>
      <c r="C9" s="202">
        <v>30</v>
      </c>
      <c r="D9" s="202">
        <v>24</v>
      </c>
      <c r="E9" s="202">
        <v>54</v>
      </c>
    </row>
    <row r="10" spans="2:6">
      <c r="B10" s="125" t="s">
        <v>2</v>
      </c>
      <c r="C10" s="189">
        <v>3999</v>
      </c>
      <c r="D10" s="189">
        <v>2167</v>
      </c>
      <c r="E10" s="189">
        <v>6166</v>
      </c>
    </row>
    <row r="11" spans="2:6" s="38" customFormat="1" ht="12" customHeight="1">
      <c r="B11" s="126" t="s">
        <v>181</v>
      </c>
      <c r="C11" s="127"/>
      <c r="D11" s="127"/>
      <c r="E11" s="128"/>
    </row>
    <row r="12" spans="2:6" s="38" customFormat="1" ht="12" customHeight="1">
      <c r="B12" s="126" t="s">
        <v>182</v>
      </c>
      <c r="C12" s="128"/>
      <c r="D12" s="128"/>
      <c r="E12" s="128"/>
      <c r="F12" s="5"/>
    </row>
    <row r="13" spans="2:6">
      <c r="B13" s="95"/>
      <c r="C13" s="95"/>
      <c r="D13" s="95"/>
      <c r="E13" s="95"/>
    </row>
    <row r="14" spans="2:6">
      <c r="B14" s="269" t="s">
        <v>145</v>
      </c>
      <c r="C14" s="269"/>
      <c r="D14" s="269"/>
      <c r="E14" s="269"/>
    </row>
    <row r="15" spans="2:6">
      <c r="B15" s="277" t="s">
        <v>34</v>
      </c>
      <c r="C15" s="277" t="s">
        <v>183</v>
      </c>
      <c r="D15" s="277"/>
      <c r="E15" s="277"/>
    </row>
    <row r="16" spans="2:6">
      <c r="B16" s="277"/>
      <c r="C16" s="123" t="s">
        <v>33</v>
      </c>
      <c r="D16" s="123" t="s">
        <v>32</v>
      </c>
      <c r="E16" s="123" t="s">
        <v>2</v>
      </c>
    </row>
    <row r="17" spans="2:5">
      <c r="B17" s="124" t="s">
        <v>64</v>
      </c>
      <c r="C17" s="203">
        <f>C5/$E$5</f>
        <v>0.64349043397106864</v>
      </c>
      <c r="D17" s="203">
        <f>D5/$E$5</f>
        <v>0.35650956602893141</v>
      </c>
      <c r="E17" s="204">
        <f>E5/$E$5</f>
        <v>1</v>
      </c>
    </row>
    <row r="18" spans="2:5">
      <c r="B18" s="124" t="s">
        <v>65</v>
      </c>
      <c r="C18" s="203">
        <f>C8/$E$8</f>
        <v>0.83673469387755106</v>
      </c>
      <c r="D18" s="203">
        <f>D8/$E$8</f>
        <v>0.16326530612244897</v>
      </c>
      <c r="E18" s="204">
        <f>E8/$E$8</f>
        <v>1</v>
      </c>
    </row>
    <row r="19" spans="2:5">
      <c r="B19" s="50" t="s">
        <v>1</v>
      </c>
      <c r="C19" s="205">
        <f>C7/$E$7</f>
        <v>0.60260201064458896</v>
      </c>
      <c r="D19" s="205">
        <f>D7/$E$7</f>
        <v>0.39739798935541099</v>
      </c>
      <c r="E19" s="206">
        <f>E7/$E$7</f>
        <v>1</v>
      </c>
    </row>
    <row r="20" spans="2:5">
      <c r="B20" s="50" t="s">
        <v>31</v>
      </c>
      <c r="C20" s="205">
        <f>C6/$E$6</f>
        <v>0.66784274193548387</v>
      </c>
      <c r="D20" s="205">
        <f>D6/$E$6</f>
        <v>0.33215725806451613</v>
      </c>
      <c r="E20" s="206">
        <f>E6/$E$6</f>
        <v>1</v>
      </c>
    </row>
    <row r="21" spans="2:5" ht="15" customHeight="1">
      <c r="B21" s="50" t="s">
        <v>66</v>
      </c>
      <c r="C21" s="205">
        <f>C9/$E$9</f>
        <v>0.55555555555555558</v>
      </c>
      <c r="D21" s="205">
        <f>D9/$E$9</f>
        <v>0.44444444444444442</v>
      </c>
      <c r="E21" s="206">
        <f>E9/$E$9</f>
        <v>1</v>
      </c>
    </row>
    <row r="22" spans="2:5">
      <c r="B22" s="51" t="s">
        <v>2</v>
      </c>
      <c r="C22" s="206">
        <f>C10/$E$10</f>
        <v>0.64855660071359067</v>
      </c>
      <c r="D22" s="206">
        <f>D10/$E$10</f>
        <v>0.35144339928640933</v>
      </c>
      <c r="E22" s="206">
        <f>E10/$E$10</f>
        <v>1</v>
      </c>
    </row>
    <row r="23" spans="2:5" s="38" customFormat="1" ht="12" customHeight="1">
      <c r="B23" s="42" t="s">
        <v>181</v>
      </c>
    </row>
    <row r="24" spans="2:5" s="38" customFormat="1" ht="12" customHeight="1">
      <c r="B24" s="42" t="s">
        <v>182</v>
      </c>
    </row>
    <row r="25" spans="2:5" ht="15" customHeight="1"/>
  </sheetData>
  <mergeCells count="6">
    <mergeCell ref="B3:B4"/>
    <mergeCell ref="C3:E3"/>
    <mergeCell ref="B2:E2"/>
    <mergeCell ref="B14:E14"/>
    <mergeCell ref="C15:E15"/>
    <mergeCell ref="B15:B1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71"/>
  <sheetViews>
    <sheetView showGridLines="0" zoomScaleNormal="100" workbookViewId="0">
      <selection activeCell="C46" sqref="C46"/>
    </sheetView>
  </sheetViews>
  <sheetFormatPr baseColWidth="10" defaultRowHeight="15"/>
  <cols>
    <col min="1" max="1" width="11.42578125" style="5"/>
    <col min="2" max="8" width="30.7109375" style="95" customWidth="1"/>
    <col min="9" max="9" width="136.85546875" style="52" bestFit="1" customWidth="1"/>
    <col min="10" max="16384" width="11.42578125" style="5"/>
  </cols>
  <sheetData>
    <row r="2" spans="2:10" ht="15" customHeight="1">
      <c r="B2" s="282" t="s">
        <v>146</v>
      </c>
      <c r="C2" s="283"/>
      <c r="D2" s="283"/>
      <c r="E2" s="283"/>
      <c r="F2" s="283"/>
      <c r="G2" s="283"/>
      <c r="H2" s="284"/>
      <c r="I2" s="29"/>
    </row>
    <row r="3" spans="2:10">
      <c r="B3" s="322" t="s">
        <v>166</v>
      </c>
      <c r="C3" s="323"/>
      <c r="D3" s="323"/>
      <c r="E3" s="323"/>
      <c r="F3" s="323"/>
      <c r="G3" s="323"/>
      <c r="H3" s="324"/>
      <c r="I3" s="29"/>
    </row>
    <row r="4" spans="2:10" ht="30">
      <c r="B4" s="129"/>
      <c r="C4" s="130" t="s">
        <v>64</v>
      </c>
      <c r="D4" s="130" t="s">
        <v>65</v>
      </c>
      <c r="E4" s="130" t="s">
        <v>1</v>
      </c>
      <c r="F4" s="130" t="s">
        <v>31</v>
      </c>
      <c r="G4" s="130" t="s">
        <v>66</v>
      </c>
      <c r="H4" s="130" t="s">
        <v>129</v>
      </c>
      <c r="I4" s="29"/>
      <c r="J4" s="52"/>
    </row>
    <row r="5" spans="2:10">
      <c r="B5" s="130" t="s">
        <v>12</v>
      </c>
      <c r="C5" s="207">
        <v>6162</v>
      </c>
      <c r="D5" s="207">
        <v>2712.5</v>
      </c>
      <c r="E5" s="207">
        <v>7000</v>
      </c>
      <c r="F5" s="207">
        <v>6000</v>
      </c>
      <c r="G5" s="207">
        <v>6690.84</v>
      </c>
      <c r="H5" s="207">
        <v>7000</v>
      </c>
      <c r="I5" s="24"/>
      <c r="J5" s="24"/>
    </row>
    <row r="6" spans="2:10">
      <c r="B6" s="131" t="s">
        <v>9</v>
      </c>
      <c r="C6" s="207">
        <v>1923.17</v>
      </c>
      <c r="D6" s="207">
        <v>1262.8599999999999</v>
      </c>
      <c r="E6" s="207">
        <v>1292.82</v>
      </c>
      <c r="F6" s="207">
        <v>1337.57</v>
      </c>
      <c r="G6" s="207">
        <v>1939.06</v>
      </c>
      <c r="H6" s="207">
        <v>1513.077</v>
      </c>
      <c r="I6" s="24"/>
      <c r="J6" s="24"/>
    </row>
    <row r="7" spans="2:10">
      <c r="B7" s="130" t="s">
        <v>11</v>
      </c>
      <c r="C7" s="207">
        <v>850</v>
      </c>
      <c r="D7" s="207">
        <v>850</v>
      </c>
      <c r="E7" s="207">
        <v>850</v>
      </c>
      <c r="F7" s="207">
        <v>850</v>
      </c>
      <c r="G7" s="207">
        <v>850</v>
      </c>
      <c r="H7" s="207">
        <v>850</v>
      </c>
      <c r="I7" s="24"/>
      <c r="J7" s="24"/>
    </row>
    <row r="8" spans="2:10">
      <c r="B8" s="130" t="s">
        <v>67</v>
      </c>
      <c r="C8" s="207">
        <v>1900</v>
      </c>
      <c r="D8" s="207">
        <v>1100</v>
      </c>
      <c r="E8" s="207">
        <v>1100</v>
      </c>
      <c r="F8" s="207">
        <v>1100</v>
      </c>
      <c r="G8" s="207">
        <v>1292</v>
      </c>
      <c r="H8" s="207">
        <v>1200</v>
      </c>
      <c r="I8" s="24"/>
      <c r="J8" s="24"/>
    </row>
    <row r="9" spans="2:10" s="38" customFormat="1" ht="11.25" customHeight="1">
      <c r="B9" s="281" t="s">
        <v>134</v>
      </c>
      <c r="C9" s="281"/>
      <c r="D9" s="281"/>
      <c r="E9" s="281"/>
      <c r="F9" s="281"/>
      <c r="G9" s="281"/>
      <c r="H9" s="281"/>
      <c r="I9" s="55"/>
      <c r="J9" s="56"/>
    </row>
    <row r="10" spans="2:10" s="38" customFormat="1" ht="11.25" customHeight="1">
      <c r="B10" s="126" t="s">
        <v>181</v>
      </c>
      <c r="C10" s="128"/>
      <c r="D10" s="128"/>
      <c r="E10" s="128"/>
      <c r="F10" s="128"/>
      <c r="G10" s="128"/>
      <c r="H10" s="128"/>
      <c r="I10" s="55"/>
      <c r="J10" s="56"/>
    </row>
    <row r="11" spans="2:10" s="38" customFormat="1" ht="11.25" customHeight="1">
      <c r="B11" s="126" t="s">
        <v>182</v>
      </c>
      <c r="C11" s="128"/>
      <c r="D11" s="128"/>
      <c r="E11" s="128"/>
      <c r="F11" s="128"/>
      <c r="G11" s="128"/>
      <c r="H11" s="128"/>
      <c r="I11" s="55"/>
      <c r="J11" s="56"/>
    </row>
    <row r="12" spans="2:10">
      <c r="J12" s="24"/>
    </row>
    <row r="13" spans="2:10" ht="15" customHeight="1">
      <c r="B13" s="278" t="s">
        <v>167</v>
      </c>
      <c r="C13" s="279"/>
      <c r="D13" s="279"/>
      <c r="E13" s="279"/>
      <c r="F13" s="279"/>
      <c r="G13" s="279"/>
      <c r="H13" s="280"/>
      <c r="I13" s="53"/>
      <c r="J13" s="24"/>
    </row>
    <row r="14" spans="2:10" ht="15" customHeight="1">
      <c r="B14" s="325" t="s">
        <v>166</v>
      </c>
      <c r="C14" s="326"/>
      <c r="D14" s="326"/>
      <c r="E14" s="326"/>
      <c r="F14" s="326"/>
      <c r="G14" s="326"/>
      <c r="H14" s="327"/>
      <c r="J14" s="24"/>
    </row>
    <row r="15" spans="2:10" ht="30">
      <c r="B15" s="129" t="s">
        <v>8</v>
      </c>
      <c r="C15" s="130" t="s">
        <v>64</v>
      </c>
      <c r="D15" s="130" t="s">
        <v>65</v>
      </c>
      <c r="E15" s="130" t="s">
        <v>1</v>
      </c>
      <c r="F15" s="130" t="s">
        <v>31</v>
      </c>
      <c r="G15" s="130" t="s">
        <v>66</v>
      </c>
      <c r="H15" s="130" t="s">
        <v>129</v>
      </c>
      <c r="I15" s="30"/>
      <c r="J15" s="24"/>
    </row>
    <row r="16" spans="2:10">
      <c r="B16" s="130" t="s">
        <v>12</v>
      </c>
      <c r="C16" s="209">
        <v>6000.1</v>
      </c>
      <c r="D16" s="209">
        <v>2712.5</v>
      </c>
      <c r="E16" s="209">
        <v>6000</v>
      </c>
      <c r="F16" s="209">
        <v>6000</v>
      </c>
      <c r="G16" s="209">
        <v>5890</v>
      </c>
      <c r="H16" s="209">
        <v>6000.1</v>
      </c>
      <c r="I16" s="54"/>
      <c r="J16" s="24"/>
    </row>
    <row r="17" spans="2:10">
      <c r="B17" s="131" t="s">
        <v>9</v>
      </c>
      <c r="C17" s="207">
        <v>1891.65</v>
      </c>
      <c r="D17" s="207">
        <v>1245.02</v>
      </c>
      <c r="E17" s="207">
        <v>1239.48</v>
      </c>
      <c r="F17" s="207">
        <v>1274.26</v>
      </c>
      <c r="G17" s="207">
        <v>1429.41</v>
      </c>
      <c r="H17" s="207">
        <v>1435.42</v>
      </c>
      <c r="I17" s="31"/>
      <c r="J17" s="24"/>
    </row>
    <row r="18" spans="2:10">
      <c r="B18" s="130" t="s">
        <v>11</v>
      </c>
      <c r="C18" s="207">
        <v>850</v>
      </c>
      <c r="D18" s="207">
        <v>850</v>
      </c>
      <c r="E18" s="207">
        <v>850</v>
      </c>
      <c r="F18" s="207">
        <v>850</v>
      </c>
      <c r="G18" s="207">
        <v>850</v>
      </c>
      <c r="H18" s="207">
        <v>850</v>
      </c>
      <c r="I18" s="24"/>
      <c r="J18" s="24"/>
    </row>
    <row r="19" spans="2:10">
      <c r="B19" s="130" t="s">
        <v>67</v>
      </c>
      <c r="C19" s="209">
        <v>1900</v>
      </c>
      <c r="D19" s="209">
        <v>1100</v>
      </c>
      <c r="E19" s="209">
        <v>1100</v>
      </c>
      <c r="F19" s="209">
        <v>1000</v>
      </c>
      <c r="G19" s="209">
        <v>1085</v>
      </c>
      <c r="H19" s="207">
        <v>1200</v>
      </c>
      <c r="I19" s="32"/>
      <c r="J19" s="24"/>
    </row>
    <row r="20" spans="2:10" s="38" customFormat="1" ht="12.75" customHeight="1">
      <c r="B20" s="281" t="s">
        <v>134</v>
      </c>
      <c r="C20" s="281"/>
      <c r="D20" s="281"/>
      <c r="E20" s="281"/>
      <c r="F20" s="281"/>
      <c r="G20" s="281"/>
      <c r="H20" s="281"/>
      <c r="I20" s="57"/>
      <c r="J20" s="56"/>
    </row>
    <row r="21" spans="2:10" s="38" customFormat="1" ht="12.75" customHeight="1">
      <c r="B21" s="126" t="s">
        <v>181</v>
      </c>
      <c r="C21" s="128"/>
      <c r="D21" s="128"/>
      <c r="E21" s="128"/>
      <c r="F21" s="128"/>
      <c r="G21" s="128"/>
      <c r="H21" s="128"/>
      <c r="I21" s="55"/>
      <c r="J21" s="56"/>
    </row>
    <row r="22" spans="2:10" s="38" customFormat="1" ht="12.75" customHeight="1">
      <c r="B22" s="126" t="s">
        <v>182</v>
      </c>
      <c r="C22" s="128"/>
      <c r="D22" s="128"/>
      <c r="E22" s="128"/>
      <c r="F22" s="128"/>
      <c r="G22" s="128"/>
      <c r="H22" s="128"/>
      <c r="I22" s="55"/>
      <c r="J22" s="56"/>
    </row>
    <row r="23" spans="2:10">
      <c r="J23" s="24"/>
    </row>
    <row r="24" spans="2:10" ht="15" customHeight="1">
      <c r="B24" s="278" t="s">
        <v>168</v>
      </c>
      <c r="C24" s="279"/>
      <c r="D24" s="279"/>
      <c r="E24" s="279"/>
      <c r="F24" s="279"/>
      <c r="G24" s="279"/>
      <c r="H24" s="280"/>
      <c r="I24" s="53"/>
      <c r="J24" s="24"/>
    </row>
    <row r="25" spans="2:10">
      <c r="B25" s="322" t="s">
        <v>166</v>
      </c>
      <c r="C25" s="323"/>
      <c r="D25" s="323"/>
      <c r="E25" s="323"/>
      <c r="F25" s="323"/>
      <c r="G25" s="323"/>
      <c r="H25" s="324"/>
      <c r="J25" s="24"/>
    </row>
    <row r="26" spans="2:10" ht="30">
      <c r="B26" s="129" t="s">
        <v>56</v>
      </c>
      <c r="C26" s="130" t="s">
        <v>64</v>
      </c>
      <c r="D26" s="130" t="s">
        <v>65</v>
      </c>
      <c r="E26" s="130" t="s">
        <v>1</v>
      </c>
      <c r="F26" s="130" t="s">
        <v>31</v>
      </c>
      <c r="G26" s="130" t="s">
        <v>66</v>
      </c>
      <c r="H26" s="130" t="s">
        <v>129</v>
      </c>
      <c r="I26" s="30"/>
      <c r="J26" s="24"/>
    </row>
    <row r="27" spans="2:10" ht="15" customHeight="1">
      <c r="B27" s="130" t="s">
        <v>12</v>
      </c>
      <c r="C27" s="209">
        <v>5293</v>
      </c>
      <c r="D27" s="209">
        <v>2051.12</v>
      </c>
      <c r="E27" s="209">
        <v>4700</v>
      </c>
      <c r="F27" s="209">
        <v>5000</v>
      </c>
      <c r="G27" s="209">
        <v>6690.84</v>
      </c>
      <c r="H27" s="209">
        <v>6690.84</v>
      </c>
      <c r="I27" s="54"/>
      <c r="J27" s="24"/>
    </row>
    <row r="28" spans="2:10">
      <c r="B28" s="131" t="s">
        <v>9</v>
      </c>
      <c r="C28" s="207">
        <v>1933.05</v>
      </c>
      <c r="D28" s="207">
        <v>1594.31</v>
      </c>
      <c r="E28" s="207">
        <v>1477.03</v>
      </c>
      <c r="F28" s="207">
        <v>1494.46</v>
      </c>
      <c r="G28" s="207">
        <v>5142.6099999999997</v>
      </c>
      <c r="H28" s="208">
        <v>1713.36</v>
      </c>
      <c r="I28" s="31"/>
      <c r="J28" s="24"/>
    </row>
    <row r="29" spans="2:10">
      <c r="B29" s="130" t="s">
        <v>11</v>
      </c>
      <c r="C29" s="207">
        <v>850</v>
      </c>
      <c r="D29" s="207">
        <v>923.33</v>
      </c>
      <c r="E29" s="207">
        <v>850</v>
      </c>
      <c r="F29" s="207">
        <v>850</v>
      </c>
      <c r="G29" s="207">
        <v>1299</v>
      </c>
      <c r="H29" s="207">
        <v>850</v>
      </c>
      <c r="I29" s="24"/>
      <c r="J29" s="24"/>
    </row>
    <row r="30" spans="2:10">
      <c r="B30" s="130" t="s">
        <v>67</v>
      </c>
      <c r="C30" s="209">
        <v>1900</v>
      </c>
      <c r="D30" s="209">
        <v>1525.23</v>
      </c>
      <c r="E30" s="209">
        <v>1222.55</v>
      </c>
      <c r="F30" s="209">
        <v>1200</v>
      </c>
      <c r="G30" s="209">
        <v>5786.66</v>
      </c>
      <c r="H30" s="207">
        <v>1500</v>
      </c>
      <c r="I30" s="32"/>
      <c r="J30" s="24"/>
    </row>
    <row r="31" spans="2:10" s="38" customFormat="1" ht="12" customHeight="1">
      <c r="B31" s="281" t="s">
        <v>134</v>
      </c>
      <c r="C31" s="281"/>
      <c r="D31" s="281"/>
      <c r="E31" s="281"/>
      <c r="F31" s="281"/>
      <c r="G31" s="281"/>
      <c r="H31" s="281"/>
      <c r="I31" s="57"/>
      <c r="J31" s="56"/>
    </row>
    <row r="32" spans="2:10" s="38" customFormat="1" ht="12" customHeight="1">
      <c r="B32" s="126" t="s">
        <v>181</v>
      </c>
      <c r="C32" s="128"/>
      <c r="D32" s="128"/>
      <c r="E32" s="128"/>
      <c r="F32" s="128"/>
      <c r="G32" s="128"/>
      <c r="H32" s="128"/>
      <c r="I32" s="55"/>
      <c r="J32" s="56"/>
    </row>
    <row r="33" spans="2:10" s="38" customFormat="1" ht="12" customHeight="1">
      <c r="B33" s="126" t="s">
        <v>182</v>
      </c>
      <c r="C33" s="128"/>
      <c r="D33" s="128"/>
      <c r="E33" s="128"/>
      <c r="F33" s="128"/>
      <c r="G33" s="128"/>
      <c r="H33" s="128"/>
      <c r="I33" s="55"/>
      <c r="J33" s="56"/>
    </row>
    <row r="34" spans="2:10">
      <c r="J34" s="24"/>
    </row>
    <row r="35" spans="2:10" ht="15" customHeight="1">
      <c r="B35" s="278" t="s">
        <v>169</v>
      </c>
      <c r="C35" s="279"/>
      <c r="D35" s="279"/>
      <c r="E35" s="279"/>
      <c r="F35" s="279"/>
      <c r="G35" s="280"/>
      <c r="H35" s="132"/>
      <c r="I35" s="53"/>
      <c r="J35" s="24"/>
    </row>
    <row r="36" spans="2:10">
      <c r="B36" s="322" t="s">
        <v>166</v>
      </c>
      <c r="C36" s="323"/>
      <c r="D36" s="323"/>
      <c r="E36" s="323"/>
      <c r="F36" s="323"/>
      <c r="G36" s="324"/>
      <c r="J36" s="24"/>
    </row>
    <row r="37" spans="2:10">
      <c r="B37" s="129" t="s">
        <v>130</v>
      </c>
      <c r="C37" s="130" t="s">
        <v>64</v>
      </c>
      <c r="D37" s="130" t="s">
        <v>65</v>
      </c>
      <c r="E37" s="130" t="s">
        <v>1</v>
      </c>
      <c r="F37" s="130" t="s">
        <v>31</v>
      </c>
      <c r="G37" s="130" t="s">
        <v>129</v>
      </c>
      <c r="J37" s="24"/>
    </row>
    <row r="38" spans="2:10">
      <c r="B38" s="130" t="s">
        <v>12</v>
      </c>
      <c r="C38" s="209">
        <v>6162</v>
      </c>
      <c r="D38" s="209">
        <v>2350.73</v>
      </c>
      <c r="E38" s="209">
        <v>7000</v>
      </c>
      <c r="F38" s="209">
        <v>5500</v>
      </c>
      <c r="G38" s="209">
        <v>7000</v>
      </c>
      <c r="J38" s="24"/>
    </row>
    <row r="39" spans="2:10">
      <c r="B39" s="131" t="s">
        <v>9</v>
      </c>
      <c r="C39" s="209">
        <v>2167.2199999999998</v>
      </c>
      <c r="D39" s="209">
        <v>1593.05</v>
      </c>
      <c r="E39" s="209">
        <v>1275.22</v>
      </c>
      <c r="F39" s="209">
        <v>1408.8</v>
      </c>
      <c r="G39" s="210">
        <v>1592.75</v>
      </c>
      <c r="J39" s="24"/>
    </row>
    <row r="40" spans="2:10">
      <c r="B40" s="130" t="s">
        <v>11</v>
      </c>
      <c r="C40" s="209">
        <v>862.07</v>
      </c>
      <c r="D40" s="209">
        <v>1000</v>
      </c>
      <c r="E40" s="209">
        <v>850</v>
      </c>
      <c r="F40" s="209">
        <v>900</v>
      </c>
      <c r="G40" s="209">
        <v>850</v>
      </c>
      <c r="J40" s="24"/>
    </row>
    <row r="41" spans="2:10">
      <c r="B41" s="130" t="s">
        <v>67</v>
      </c>
      <c r="C41" s="209">
        <v>2043.39</v>
      </c>
      <c r="D41" s="209">
        <v>1563.4</v>
      </c>
      <c r="E41" s="209">
        <v>1000</v>
      </c>
      <c r="F41" s="209">
        <v>1200</v>
      </c>
      <c r="G41" s="209">
        <v>1300</v>
      </c>
      <c r="J41" s="24"/>
    </row>
    <row r="42" spans="2:10" s="38" customFormat="1" ht="23.25" customHeight="1">
      <c r="B42" s="281" t="s">
        <v>134</v>
      </c>
      <c r="C42" s="281"/>
      <c r="D42" s="281"/>
      <c r="E42" s="281"/>
      <c r="F42" s="281"/>
      <c r="G42" s="281"/>
      <c r="H42" s="133"/>
      <c r="I42" s="55"/>
      <c r="J42" s="56"/>
    </row>
    <row r="43" spans="2:10" s="38" customFormat="1" ht="9.75" customHeight="1">
      <c r="B43" s="126" t="s">
        <v>181</v>
      </c>
      <c r="C43" s="128"/>
      <c r="D43" s="128"/>
      <c r="E43" s="128"/>
      <c r="F43" s="128"/>
      <c r="G43" s="128"/>
      <c r="H43" s="128"/>
      <c r="I43" s="55"/>
      <c r="J43" s="56"/>
    </row>
    <row r="44" spans="2:10" s="38" customFormat="1" ht="9.75" customHeight="1">
      <c r="B44" s="126" t="s">
        <v>182</v>
      </c>
      <c r="C44" s="128"/>
      <c r="D44" s="128"/>
      <c r="E44" s="128"/>
      <c r="F44" s="128"/>
      <c r="G44" s="128"/>
      <c r="H44" s="128"/>
      <c r="I44" s="55"/>
      <c r="J44" s="56"/>
    </row>
    <row r="45" spans="2:10" ht="15" customHeight="1">
      <c r="J45" s="24"/>
    </row>
    <row r="46" spans="2:10" ht="15" customHeight="1">
      <c r="J46" s="24"/>
    </row>
    <row r="47" spans="2:10" ht="15" customHeight="1">
      <c r="J47" s="24"/>
    </row>
    <row r="48" spans="2:10" ht="15" customHeight="1">
      <c r="J48" s="24"/>
    </row>
    <row r="49" spans="10:10" ht="15" customHeight="1">
      <c r="J49" s="24"/>
    </row>
    <row r="50" spans="10:10" ht="15" customHeight="1">
      <c r="J50" s="24"/>
    </row>
    <row r="51" spans="10:10" ht="15" customHeight="1"/>
    <row r="52" spans="10:10" ht="15" customHeight="1"/>
    <row r="53" spans="10:10" ht="15" customHeight="1"/>
    <row r="54" spans="10:10" ht="15" customHeight="1"/>
    <row r="55" spans="10:10" ht="15" customHeight="1"/>
    <row r="56" spans="10:10" ht="15" customHeight="1"/>
    <row r="71" ht="45" customHeight="1"/>
  </sheetData>
  <mergeCells count="12">
    <mergeCell ref="B35:G35"/>
    <mergeCell ref="B36:G36"/>
    <mergeCell ref="B42:G42"/>
    <mergeCell ref="B13:H13"/>
    <mergeCell ref="B2:H2"/>
    <mergeCell ref="B24:H24"/>
    <mergeCell ref="B3:H3"/>
    <mergeCell ref="B9:H9"/>
    <mergeCell ref="B20:H20"/>
    <mergeCell ref="B31:H31"/>
    <mergeCell ref="B14:H14"/>
    <mergeCell ref="B25:H25"/>
  </mergeCells>
  <pageMargins left="0.7" right="0.7" top="0.75" bottom="0.75" header="0.3" footer="0.3"/>
  <pageSetup paperSize="9" scale="1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5"/>
  <sheetViews>
    <sheetView showGridLines="0" zoomScaleNormal="100" workbookViewId="0">
      <selection activeCell="C47" sqref="C47"/>
    </sheetView>
  </sheetViews>
  <sheetFormatPr baseColWidth="10" defaultRowHeight="15"/>
  <cols>
    <col min="1" max="1" width="11.42578125" style="4"/>
    <col min="2" max="5" width="40.7109375" style="4" customWidth="1"/>
    <col min="6" max="7" width="25.7109375" style="4" customWidth="1"/>
    <col min="8" max="16384" width="11.42578125" style="4"/>
  </cols>
  <sheetData>
    <row r="2" spans="2:5">
      <c r="B2" s="287" t="s">
        <v>147</v>
      </c>
      <c r="C2" s="288"/>
      <c r="D2" s="288"/>
      <c r="E2" s="289"/>
    </row>
    <row r="3" spans="2:5">
      <c r="B3" s="290" t="s">
        <v>34</v>
      </c>
      <c r="C3" s="292" t="s">
        <v>32</v>
      </c>
      <c r="D3" s="292" t="s">
        <v>33</v>
      </c>
      <c r="E3" s="290" t="s">
        <v>36</v>
      </c>
    </row>
    <row r="4" spans="2:5">
      <c r="B4" s="290"/>
      <c r="C4" s="293"/>
      <c r="D4" s="293"/>
      <c r="E4" s="291"/>
    </row>
    <row r="5" spans="2:5">
      <c r="B5" s="135" t="s">
        <v>64</v>
      </c>
      <c r="C5" s="211">
        <v>1861.52</v>
      </c>
      <c r="D5" s="211">
        <v>2023.81</v>
      </c>
      <c r="E5" s="212">
        <f>+D5-C5</f>
        <v>162.28999999999996</v>
      </c>
    </row>
    <row r="6" spans="2:5">
      <c r="B6" s="135" t="s">
        <v>65</v>
      </c>
      <c r="C6" s="211">
        <v>1244.1600000000001</v>
      </c>
      <c r="D6" s="211">
        <v>1287.21</v>
      </c>
      <c r="E6" s="212">
        <f t="shared" ref="E6:E9" si="0">+D6-C6</f>
        <v>43.049999999999955</v>
      </c>
    </row>
    <row r="7" spans="2:5">
      <c r="B7" s="135" t="s">
        <v>1</v>
      </c>
      <c r="C7" s="211">
        <v>1254.8399999999999</v>
      </c>
      <c r="D7" s="211">
        <v>1426.46</v>
      </c>
      <c r="E7" s="212">
        <f>+D7-C7</f>
        <v>171.62000000000012</v>
      </c>
    </row>
    <row r="8" spans="2:5">
      <c r="B8" s="135" t="s">
        <v>31</v>
      </c>
      <c r="C8" s="211">
        <v>1260.76</v>
      </c>
      <c r="D8" s="211">
        <v>1468.71</v>
      </c>
      <c r="E8" s="212">
        <f t="shared" si="0"/>
        <v>207.95000000000005</v>
      </c>
    </row>
    <row r="9" spans="2:5">
      <c r="B9" s="59" t="s">
        <v>66</v>
      </c>
      <c r="C9" s="213">
        <v>2436.9</v>
      </c>
      <c r="D9" s="213">
        <v>3577.82</v>
      </c>
      <c r="E9" s="212">
        <f t="shared" si="0"/>
        <v>1140.92</v>
      </c>
    </row>
    <row r="10" spans="2:5" s="42" customFormat="1" ht="24.75" customHeight="1">
      <c r="B10" s="285" t="s">
        <v>113</v>
      </c>
      <c r="C10" s="285"/>
      <c r="D10" s="285"/>
      <c r="E10" s="285"/>
    </row>
    <row r="11" spans="2:5" s="42" customFormat="1" ht="13.5" customHeight="1">
      <c r="B11" s="42" t="s">
        <v>181</v>
      </c>
      <c r="C11" s="60"/>
      <c r="D11" s="60"/>
      <c r="E11" s="60"/>
    </row>
    <row r="12" spans="2:5" s="42" customFormat="1" ht="13.5" customHeight="1">
      <c r="B12" s="42" t="s">
        <v>182</v>
      </c>
      <c r="C12" s="60"/>
      <c r="D12" s="60"/>
      <c r="E12" s="60"/>
    </row>
    <row r="14" spans="2:5" ht="15" customHeight="1">
      <c r="B14" s="287" t="s">
        <v>170</v>
      </c>
      <c r="C14" s="288"/>
      <c r="D14" s="289"/>
    </row>
    <row r="15" spans="2:5" ht="15" customHeight="1">
      <c r="B15" s="136" t="s">
        <v>34</v>
      </c>
      <c r="C15" s="136" t="s">
        <v>32</v>
      </c>
      <c r="D15" s="136" t="s">
        <v>33</v>
      </c>
      <c r="E15" s="62"/>
    </row>
    <row r="16" spans="2:5" ht="15" customHeight="1">
      <c r="B16" s="135" t="s">
        <v>64</v>
      </c>
      <c r="C16" s="211">
        <v>1927.74</v>
      </c>
      <c r="D16" s="211">
        <v>1949.81</v>
      </c>
      <c r="E16" s="62"/>
    </row>
    <row r="17" spans="2:5" ht="15" customHeight="1">
      <c r="B17" s="135" t="s">
        <v>65</v>
      </c>
      <c r="C17" s="211">
        <v>1159.3399999999999</v>
      </c>
      <c r="D17" s="211">
        <v>1252.3399999999999</v>
      </c>
      <c r="E17" s="62"/>
    </row>
    <row r="18" spans="2:5" ht="15" customHeight="1">
      <c r="B18" s="59" t="s">
        <v>1</v>
      </c>
      <c r="C18" s="213">
        <v>1197.3599999999999</v>
      </c>
      <c r="D18" s="213">
        <v>1361.67</v>
      </c>
      <c r="E18" s="62"/>
    </row>
    <row r="19" spans="2:5" ht="15" customHeight="1">
      <c r="B19" s="59" t="s">
        <v>31</v>
      </c>
      <c r="C19" s="213">
        <v>1212.19</v>
      </c>
      <c r="D19" s="213">
        <v>1405.36</v>
      </c>
      <c r="E19" s="62"/>
    </row>
    <row r="20" spans="2:5" ht="15" customHeight="1">
      <c r="B20" s="59" t="s">
        <v>66</v>
      </c>
      <c r="C20" s="213">
        <v>2083.38</v>
      </c>
      <c r="D20" s="213">
        <v>2248.86</v>
      </c>
      <c r="E20" s="62"/>
    </row>
    <row r="21" spans="2:5" s="42" customFormat="1" ht="26.25" customHeight="1">
      <c r="B21" s="285" t="s">
        <v>113</v>
      </c>
      <c r="C21" s="285"/>
      <c r="D21" s="285"/>
      <c r="E21" s="61"/>
    </row>
    <row r="22" spans="2:5" s="42" customFormat="1" ht="12" customHeight="1">
      <c r="B22" s="42" t="s">
        <v>181</v>
      </c>
      <c r="C22" s="60"/>
      <c r="D22" s="60"/>
      <c r="E22" s="60"/>
    </row>
    <row r="23" spans="2:5" s="42" customFormat="1" ht="12" customHeight="1">
      <c r="B23" s="42" t="s">
        <v>182</v>
      </c>
      <c r="C23" s="60"/>
      <c r="D23" s="60"/>
      <c r="E23" s="60"/>
    </row>
    <row r="24" spans="2:5" ht="15" customHeight="1">
      <c r="C24" s="58"/>
      <c r="D24" s="58"/>
      <c r="E24" s="58"/>
    </row>
    <row r="25" spans="2:5" ht="15" customHeight="1">
      <c r="B25" s="287" t="s">
        <v>171</v>
      </c>
      <c r="C25" s="288"/>
      <c r="D25" s="289"/>
    </row>
    <row r="26" spans="2:5" ht="15" customHeight="1">
      <c r="B26" s="136" t="s">
        <v>34</v>
      </c>
      <c r="C26" s="136" t="s">
        <v>32</v>
      </c>
      <c r="D26" s="136" t="s">
        <v>33</v>
      </c>
    </row>
    <row r="27" spans="2:5" ht="15" customHeight="1">
      <c r="B27" s="135" t="s">
        <v>64</v>
      </c>
      <c r="C27" s="211">
        <v>1775.58</v>
      </c>
      <c r="D27" s="211">
        <v>2072.4899999999998</v>
      </c>
      <c r="E27" s="62"/>
    </row>
    <row r="28" spans="2:5" ht="15" customHeight="1">
      <c r="B28" s="135" t="s">
        <v>65</v>
      </c>
      <c r="C28" s="211">
        <v>1666.69</v>
      </c>
      <c r="D28" s="211">
        <v>1613.8</v>
      </c>
      <c r="E28" s="62"/>
    </row>
    <row r="29" spans="2:5" ht="15" customHeight="1">
      <c r="B29" s="135" t="s">
        <v>1</v>
      </c>
      <c r="C29" s="211">
        <v>1363</v>
      </c>
      <c r="D29" s="211">
        <v>1609.99</v>
      </c>
      <c r="E29" s="62"/>
    </row>
    <row r="30" spans="2:5" ht="15" customHeight="1">
      <c r="B30" s="59" t="s">
        <v>31</v>
      </c>
      <c r="C30" s="213">
        <v>1363.25</v>
      </c>
      <c r="D30" s="213">
        <v>1578.33</v>
      </c>
      <c r="E30" s="62"/>
    </row>
    <row r="31" spans="2:5" ht="15" customHeight="1">
      <c r="B31" s="59" t="s">
        <v>66</v>
      </c>
      <c r="C31" s="213">
        <v>3851</v>
      </c>
      <c r="D31" s="213">
        <v>5645.09</v>
      </c>
      <c r="E31" s="62"/>
    </row>
    <row r="32" spans="2:5" s="42" customFormat="1" ht="24.75" customHeight="1">
      <c r="B32" s="285" t="s">
        <v>113</v>
      </c>
      <c r="C32" s="285"/>
      <c r="D32" s="285"/>
      <c r="E32" s="61"/>
    </row>
    <row r="33" spans="2:5" s="42" customFormat="1" ht="12" customHeight="1">
      <c r="B33" s="42" t="s">
        <v>181</v>
      </c>
      <c r="C33" s="60"/>
      <c r="D33" s="60"/>
      <c r="E33" s="60"/>
    </row>
    <row r="34" spans="2:5" s="42" customFormat="1" ht="12" customHeight="1">
      <c r="B34" s="42" t="s">
        <v>182</v>
      </c>
      <c r="C34" s="60"/>
      <c r="D34" s="60"/>
      <c r="E34" s="60"/>
    </row>
    <row r="35" spans="2:5" s="42" customFormat="1" ht="15" customHeight="1">
      <c r="C35" s="60"/>
      <c r="D35" s="60"/>
      <c r="E35" s="60"/>
    </row>
    <row r="36" spans="2:5" ht="15" customHeight="1">
      <c r="B36" s="287" t="s">
        <v>172</v>
      </c>
      <c r="C36" s="288"/>
      <c r="D36" s="289"/>
    </row>
    <row r="37" spans="2:5" ht="15" customHeight="1">
      <c r="B37" s="136" t="s">
        <v>34</v>
      </c>
      <c r="C37" s="136" t="s">
        <v>32</v>
      </c>
      <c r="D37" s="136" t="s">
        <v>33</v>
      </c>
      <c r="E37" s="137"/>
    </row>
    <row r="38" spans="2:5" ht="15" customHeight="1">
      <c r="B38" s="135" t="s">
        <v>64</v>
      </c>
      <c r="C38" s="211">
        <v>1833.39</v>
      </c>
      <c r="D38" s="211">
        <v>2530.96</v>
      </c>
      <c r="E38" s="134"/>
    </row>
    <row r="39" spans="2:5" ht="15" customHeight="1">
      <c r="B39" s="135" t="s">
        <v>65</v>
      </c>
      <c r="C39" s="211">
        <v>2010.6</v>
      </c>
      <c r="D39" s="211">
        <v>1550.58</v>
      </c>
      <c r="E39" s="134"/>
    </row>
    <row r="40" spans="2:5" ht="15" customHeight="1">
      <c r="B40" s="135" t="s">
        <v>1</v>
      </c>
      <c r="C40" s="211">
        <v>1210.02</v>
      </c>
      <c r="D40" s="211">
        <v>1458.54</v>
      </c>
      <c r="E40" s="134"/>
    </row>
    <row r="41" spans="2:5" ht="15" customHeight="1">
      <c r="B41" s="135" t="s">
        <v>31</v>
      </c>
      <c r="C41" s="211">
        <v>1187.29</v>
      </c>
      <c r="D41" s="211">
        <v>1692.95</v>
      </c>
      <c r="E41" s="134"/>
    </row>
    <row r="42" spans="2:5" s="42" customFormat="1" ht="23.25" customHeight="1">
      <c r="B42" s="286" t="s">
        <v>113</v>
      </c>
      <c r="C42" s="286"/>
      <c r="D42" s="286"/>
      <c r="E42" s="138"/>
    </row>
    <row r="43" spans="2:5" s="42" customFormat="1" ht="10.5" customHeight="1">
      <c r="B43" s="42" t="s">
        <v>181</v>
      </c>
      <c r="C43" s="60"/>
      <c r="D43" s="60"/>
      <c r="E43" s="60"/>
    </row>
    <row r="44" spans="2:5" s="42" customFormat="1" ht="10.5" customHeight="1">
      <c r="B44" s="42" t="s">
        <v>182</v>
      </c>
      <c r="C44" s="60"/>
      <c r="D44" s="60"/>
      <c r="E44" s="60"/>
    </row>
    <row r="45" spans="2:5" ht="15" customHeight="1"/>
    <row r="46" spans="2:5" ht="15" customHeight="1"/>
    <row r="47" spans="2:5" ht="15" customHeight="1"/>
    <row r="48" spans="2:5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</sheetData>
  <mergeCells count="12">
    <mergeCell ref="B2:E2"/>
    <mergeCell ref="B3:B4"/>
    <mergeCell ref="E3:E4"/>
    <mergeCell ref="B10:E10"/>
    <mergeCell ref="B14:D14"/>
    <mergeCell ref="C3:C4"/>
    <mergeCell ref="D3:D4"/>
    <mergeCell ref="B21:D21"/>
    <mergeCell ref="B42:D42"/>
    <mergeCell ref="B32:D32"/>
    <mergeCell ref="B25:D25"/>
    <mergeCell ref="B36:D3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"/>
  <sheetViews>
    <sheetView showGridLines="0" zoomScaleNormal="100" workbookViewId="0">
      <selection activeCell="E18" sqref="E18"/>
    </sheetView>
  </sheetViews>
  <sheetFormatPr baseColWidth="10" defaultRowHeight="15"/>
  <cols>
    <col min="1" max="1" width="11.42578125" style="5"/>
    <col min="2" max="2" width="30.7109375" style="5" customWidth="1"/>
    <col min="3" max="5" width="15.7109375" style="5" customWidth="1"/>
    <col min="6" max="6" width="11.42578125" style="5"/>
    <col min="7" max="7" width="11.85546875" style="5" customWidth="1"/>
    <col min="8" max="8" width="11.42578125" style="5"/>
    <col min="9" max="9" width="12.7109375" style="5" bestFit="1" customWidth="1"/>
    <col min="10" max="16384" width="11.42578125" style="5"/>
  </cols>
  <sheetData>
    <row r="2" spans="2:8">
      <c r="B2" s="294" t="s">
        <v>148</v>
      </c>
      <c r="C2" s="295"/>
      <c r="D2" s="295"/>
      <c r="E2" s="296"/>
    </row>
    <row r="3" spans="2:8">
      <c r="B3" s="139" t="s">
        <v>13</v>
      </c>
      <c r="C3" s="139" t="s">
        <v>33</v>
      </c>
      <c r="D3" s="139" t="s">
        <v>32</v>
      </c>
      <c r="E3" s="139" t="s">
        <v>2</v>
      </c>
      <c r="H3" s="63"/>
    </row>
    <row r="4" spans="2:8">
      <c r="B4" s="140" t="s">
        <v>14</v>
      </c>
      <c r="C4" s="214">
        <v>665</v>
      </c>
      <c r="D4" s="214">
        <v>582</v>
      </c>
      <c r="E4" s="215">
        <v>1247</v>
      </c>
      <c r="F4" s="19"/>
      <c r="H4" s="64"/>
    </row>
    <row r="5" spans="2:8">
      <c r="B5" s="140" t="s">
        <v>15</v>
      </c>
      <c r="C5" s="214">
        <v>1646</v>
      </c>
      <c r="D5" s="214">
        <v>889</v>
      </c>
      <c r="E5" s="215">
        <v>2535</v>
      </c>
      <c r="F5" s="19"/>
      <c r="H5" s="20"/>
    </row>
    <row r="6" spans="2:8">
      <c r="B6" s="65" t="s">
        <v>16</v>
      </c>
      <c r="C6" s="216">
        <v>1525</v>
      </c>
      <c r="D6" s="216">
        <v>691</v>
      </c>
      <c r="E6" s="217">
        <v>2216</v>
      </c>
      <c r="F6" s="19"/>
      <c r="H6" s="8"/>
    </row>
    <row r="7" spans="2:8">
      <c r="B7" s="65" t="s">
        <v>37</v>
      </c>
      <c r="C7" s="216">
        <v>194</v>
      </c>
      <c r="D7" s="216">
        <v>34</v>
      </c>
      <c r="E7" s="217">
        <v>228</v>
      </c>
      <c r="F7" s="19"/>
      <c r="H7" s="8"/>
    </row>
    <row r="8" spans="2:8">
      <c r="B8" s="66" t="s">
        <v>2</v>
      </c>
      <c r="C8" s="218">
        <v>4030</v>
      </c>
      <c r="D8" s="218">
        <v>2196</v>
      </c>
      <c r="E8" s="218">
        <v>6226</v>
      </c>
      <c r="H8" s="8"/>
    </row>
    <row r="9" spans="2:8" ht="12.75" customHeight="1">
      <c r="B9" s="42" t="s">
        <v>181</v>
      </c>
      <c r="H9" s="8"/>
    </row>
    <row r="10" spans="2:8" ht="12.75" customHeight="1">
      <c r="B10" s="42" t="s">
        <v>182</v>
      </c>
      <c r="H10" s="8"/>
    </row>
    <row r="11" spans="2:8">
      <c r="H11" s="8"/>
    </row>
    <row r="12" spans="2:8">
      <c r="H12" s="8"/>
    </row>
    <row r="21" ht="30" customHeight="1"/>
    <row r="22" ht="15" customHeight="1"/>
  </sheetData>
  <mergeCells count="1">
    <mergeCell ref="B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</vt:i4>
      </vt:variant>
    </vt:vector>
  </HeadingPairs>
  <TitlesOfParts>
    <vt:vector size="25" baseType="lpstr">
      <vt:lpstr>Índice</vt:lpstr>
      <vt:lpstr>Información recogida</vt:lpstr>
      <vt:lpstr>Personas según contratación</vt:lpstr>
      <vt:lpstr>Personas según ámb. y contrat.</vt:lpstr>
      <vt:lpstr>Personas según natura. órgano</vt:lpstr>
      <vt:lpstr>Personas según sexo y contrata.</vt:lpstr>
      <vt:lpstr>Ingreso mensual según contratac</vt:lpstr>
      <vt:lpstr>Ingreso promedio según sexo</vt:lpstr>
      <vt:lpstr>Personas según edad y sexo</vt:lpstr>
      <vt:lpstr>Edad según contratación</vt:lpstr>
      <vt:lpstr>Edad según natura. órgano</vt:lpstr>
      <vt:lpstr>Personas según sexo y estudios</vt:lpstr>
      <vt:lpstr>Persona por estudio y nat. org.</vt:lpstr>
      <vt:lpstr>Personas según posgrado</vt:lpstr>
      <vt:lpstr>Personas según años experiencia</vt:lpstr>
      <vt:lpstr>Años de exp. según nat. órgano</vt:lpstr>
      <vt:lpstr>Personas por exp. func. y sexo</vt:lpstr>
      <vt:lpstr>Personas por exp. fun. y edad</vt:lpstr>
      <vt:lpstr>Personas por exp. func y estudi</vt:lpstr>
      <vt:lpstr>Personas por contrataci e ingre</vt:lpstr>
      <vt:lpstr>Ingre. mensual por contratación</vt:lpstr>
      <vt:lpstr>Puestos&lt;850 y 750 x tam muni</vt:lpstr>
      <vt:lpstr>Brecha ingresos</vt:lpstr>
      <vt:lpstr>Personas según edad</vt:lpstr>
      <vt:lpstr>'Ingreso mensual según contratac'!_Toc482204260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Victor Betalleluz Montero</dc:creator>
  <cp:lastModifiedBy>Fernando Cuadros Luque</cp:lastModifiedBy>
  <cp:lastPrinted>2017-05-22T15:19:51Z</cp:lastPrinted>
  <dcterms:created xsi:type="dcterms:W3CDTF">2017-03-02T20:26:56Z</dcterms:created>
  <dcterms:modified xsi:type="dcterms:W3CDTF">2017-09-12T16:13:39Z</dcterms:modified>
</cp:coreProperties>
</file>